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WIN10\Dropbox\Traductions\UICN en cours\BIOPAMA\2020\"/>
    </mc:Choice>
  </mc:AlternateContent>
  <bookViews>
    <workbookView xWindow="32760" yWindow="32760" windowWidth="28800" windowHeight="14040"/>
  </bookViews>
  <sheets>
    <sheet name="1. Rapport financier" sheetId="1" r:id="rId1"/>
    <sheet name="2. Liste des transactions pério" sheetId="9" r:id="rId2"/>
    <sheet name="3. Liste des transactions pério" sheetId="11" r:id="rId3"/>
    <sheet name="2. Justification" sheetId="3" state="hidden" r:id="rId4"/>
    <sheet name="3. Instructions" sheetId="7" state="hidden" r:id="rId5"/>
    <sheet name="4. Cash-flow" sheetId="8" state="hidden" r:id="rId6"/>
    <sheet name="3.  Expected sources of funding" sheetId="6" state="hidden" r:id="rId7"/>
  </sheets>
  <externalReferences>
    <externalReference r:id="rId8"/>
    <externalReference r:id="rId9"/>
    <externalReference r:id="rId10"/>
  </externalReferences>
  <definedNames>
    <definedName name="_xlnm.Print_Titles" localSheetId="0">'1. Rapport financier'!$1:$2</definedName>
    <definedName name="_xlnm.Print_Titles" localSheetId="3">'2. Justification'!$1:$3</definedName>
    <definedName name="Z_913EDF2B_D796_4451_9DB9_A902841B443B_.wvu.PrintArea" localSheetId="0" hidden="1">'1. Rapport financier'!$A$1:$E$30</definedName>
    <definedName name="Z_F1BDF3DC_3A5A_4306_8C8E_CE2E405ED839_.wvu.PrintArea" localSheetId="0" hidden="1">'1. Rapport financier'!$A$1:$E$30</definedName>
    <definedName name="_xlnm.Print_Area" localSheetId="0">'1. Rapport financier'!$A$1:$E$31</definedName>
    <definedName name="_xlnm.Print_Area" localSheetId="3">'2. Justification'!$A$1:$C$86</definedName>
    <definedName name="_xlnm.Print_Area" localSheetId="6">'3.  Expected sources of funding'!$A$1:$D$39</definedName>
  </definedNames>
  <calcPr calcId="152511"/>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workbook>
</file>

<file path=xl/calcChain.xml><?xml version="1.0" encoding="utf-8"?>
<calcChain xmlns="http://schemas.openxmlformats.org/spreadsheetml/2006/main">
  <c r="F113" i="8" l="1"/>
  <c r="E113" i="8"/>
  <c r="D113" i="8"/>
  <c r="C113" i="8"/>
  <c r="B113" i="8"/>
  <c r="C106" i="8"/>
  <c r="C105" i="8"/>
  <c r="C104" i="8"/>
  <c r="C103" i="8"/>
  <c r="C102" i="8"/>
  <c r="C101" i="8"/>
  <c r="E91" i="8"/>
  <c r="D91" i="8"/>
  <c r="C91" i="8"/>
  <c r="B91" i="8"/>
  <c r="F90" i="8"/>
  <c r="F89" i="8"/>
  <c r="F88" i="8"/>
  <c r="F87" i="8"/>
  <c r="F91" i="8" s="1"/>
  <c r="F86" i="8"/>
  <c r="F85" i="8"/>
  <c r="E81" i="8"/>
  <c r="D81" i="8"/>
  <c r="C81" i="8"/>
  <c r="B81" i="8"/>
  <c r="F80" i="8"/>
  <c r="F79" i="8"/>
  <c r="F78" i="8"/>
  <c r="F77" i="8"/>
  <c r="F76" i="8"/>
  <c r="F81" i="8" s="1"/>
  <c r="E72" i="8"/>
  <c r="D72" i="8"/>
  <c r="C72" i="8"/>
  <c r="C4" i="8" s="1"/>
  <c r="C5" i="8" s="1"/>
  <c r="C117" i="8" s="1"/>
  <c r="F71" i="8"/>
  <c r="B69" i="8"/>
  <c r="B68" i="8"/>
  <c r="B67" i="8"/>
  <c r="B66" i="8"/>
  <c r="B65" i="8"/>
  <c r="B64" i="8"/>
  <c r="B63" i="8"/>
  <c r="B62" i="8"/>
  <c r="B61" i="8"/>
  <c r="B60" i="8"/>
  <c r="B59" i="8"/>
  <c r="B58" i="8"/>
  <c r="B57" i="8"/>
  <c r="B56" i="8"/>
  <c r="B55" i="8"/>
  <c r="B54" i="8"/>
  <c r="B53" i="8"/>
  <c r="B52" i="8"/>
  <c r="B51" i="8"/>
  <c r="B50" i="8"/>
  <c r="F48" i="8"/>
  <c r="B46" i="8"/>
  <c r="B45" i="8"/>
  <c r="B44" i="8"/>
  <c r="B43" i="8"/>
  <c r="B42" i="8"/>
  <c r="B41" i="8"/>
  <c r="B40" i="8"/>
  <c r="B39" i="8"/>
  <c r="B36" i="8"/>
  <c r="B35" i="8"/>
  <c r="F33" i="8"/>
  <c r="B31" i="8"/>
  <c r="B30" i="8"/>
  <c r="B29" i="8"/>
  <c r="B28" i="8"/>
  <c r="B27" i="8"/>
  <c r="B26" i="8"/>
  <c r="B25" i="8"/>
  <c r="B24" i="8"/>
  <c r="B23" i="8"/>
  <c r="B22" i="8"/>
  <c r="B21" i="8"/>
  <c r="B20" i="8"/>
  <c r="B17" i="8"/>
  <c r="B16" i="8"/>
  <c r="B15" i="8"/>
  <c r="B14" i="8"/>
  <c r="B13" i="8"/>
  <c r="F10" i="8"/>
  <c r="F9" i="8"/>
  <c r="F72" i="8" s="1"/>
  <c r="E5" i="8"/>
  <c r="E117" i="8" s="1"/>
  <c r="E4" i="8"/>
  <c r="D4" i="8"/>
  <c r="D5" i="8" s="1"/>
  <c r="D117" i="8" s="1"/>
  <c r="H21" i="11"/>
  <c r="H20" i="11"/>
  <c r="H19" i="11"/>
  <c r="H18" i="11"/>
  <c r="H17" i="11"/>
  <c r="H16" i="11"/>
  <c r="H15" i="11"/>
  <c r="H14" i="11"/>
  <c r="H13" i="11"/>
  <c r="H12" i="11"/>
  <c r="H11" i="11"/>
  <c r="H10" i="11"/>
  <c r="H9" i="11"/>
  <c r="H8" i="11"/>
  <c r="H7" i="11"/>
  <c r="H6" i="11"/>
  <c r="H5" i="11"/>
  <c r="H23" i="11" s="1"/>
  <c r="H21" i="9"/>
  <c r="H20" i="9"/>
  <c r="H19" i="9"/>
  <c r="H18" i="9"/>
  <c r="H17" i="9"/>
  <c r="H16" i="9"/>
  <c r="H15" i="9"/>
  <c r="H14" i="9"/>
  <c r="H13" i="9"/>
  <c r="H12" i="9"/>
  <c r="H11" i="9"/>
  <c r="H10" i="9"/>
  <c r="H9" i="9"/>
  <c r="H8" i="9"/>
  <c r="H7" i="9"/>
  <c r="H6" i="9"/>
  <c r="H5" i="9"/>
  <c r="H23" i="9" s="1"/>
  <c r="E27" i="1"/>
  <c r="L25" i="1"/>
  <c r="H25" i="1"/>
  <c r="N25" i="1" s="1"/>
  <c r="L24" i="1"/>
  <c r="H24" i="1"/>
  <c r="I24" i="1" s="1"/>
  <c r="M24" i="1" s="1"/>
  <c r="L23" i="1"/>
  <c r="L27" i="1" s="1"/>
  <c r="H23" i="1"/>
  <c r="N23" i="1" s="1"/>
  <c r="N27" i="1" s="1"/>
  <c r="H19" i="1"/>
  <c r="E19" i="1"/>
  <c r="I19" i="1" s="1"/>
  <c r="L18" i="1"/>
  <c r="H18" i="1"/>
  <c r="I18" i="1" s="1"/>
  <c r="M18" i="1" s="1"/>
  <c r="L17" i="1"/>
  <c r="L19" i="1" s="1"/>
  <c r="H17" i="1"/>
  <c r="I17" i="1" s="1"/>
  <c r="M17" i="1" s="1"/>
  <c r="M19" i="1" s="1"/>
  <c r="H15" i="1"/>
  <c r="E15" i="1"/>
  <c r="I15" i="1" s="1"/>
  <c r="L14" i="1"/>
  <c r="H14" i="1"/>
  <c r="I14" i="1" s="1"/>
  <c r="M14" i="1" s="1"/>
  <c r="L13" i="1"/>
  <c r="L15" i="1" s="1"/>
  <c r="H13" i="1"/>
  <c r="I13" i="1" s="1"/>
  <c r="M13" i="1" s="1"/>
  <c r="M15" i="1" s="1"/>
  <c r="L10" i="1"/>
  <c r="K10" i="1"/>
  <c r="G10" i="1"/>
  <c r="H10" i="1" s="1"/>
  <c r="N10" i="1" s="1"/>
  <c r="E10" i="1"/>
  <c r="I10" i="1" s="1"/>
  <c r="M10" i="1" s="1"/>
  <c r="L9" i="1"/>
  <c r="K9" i="1"/>
  <c r="G9" i="1"/>
  <c r="H9" i="1" s="1"/>
  <c r="N9" i="1" s="1"/>
  <c r="E9" i="1"/>
  <c r="I9" i="1" s="1"/>
  <c r="M9" i="1" s="1"/>
  <c r="L8" i="1"/>
  <c r="K8" i="1"/>
  <c r="G8" i="1"/>
  <c r="H8" i="1" s="1"/>
  <c r="N8" i="1" s="1"/>
  <c r="E8" i="1"/>
  <c r="I8" i="1" s="1"/>
  <c r="M8" i="1" s="1"/>
  <c r="L7" i="1"/>
  <c r="L11" i="1" s="1"/>
  <c r="K7" i="1"/>
  <c r="G7" i="1"/>
  <c r="H7" i="1" s="1"/>
  <c r="E7" i="1"/>
  <c r="I7" i="1" s="1"/>
  <c r="I11" i="1" l="1"/>
  <c r="M7" i="1"/>
  <c r="M11" i="1" s="1"/>
  <c r="H11" i="1"/>
  <c r="N7" i="1"/>
  <c r="N11" i="1" s="1"/>
  <c r="E119" i="8"/>
  <c r="E121" i="8" s="1"/>
  <c r="D119" i="8"/>
  <c r="D121" i="8"/>
  <c r="L4" i="1"/>
  <c r="L5" i="1" s="1"/>
  <c r="L28" i="1" s="1"/>
  <c r="L29" i="1" s="1"/>
  <c r="L30" i="1" s="1"/>
  <c r="C119" i="8"/>
  <c r="C121" i="8"/>
  <c r="B12" i="8"/>
  <c r="B72" i="8" s="1"/>
  <c r="B4" i="8" s="1"/>
  <c r="H27" i="1"/>
  <c r="N14" i="1"/>
  <c r="N18" i="1"/>
  <c r="I23" i="1"/>
  <c r="N24" i="1"/>
  <c r="I25" i="1"/>
  <c r="M25" i="1" s="1"/>
  <c r="E11" i="1"/>
  <c r="E4" i="1" s="1"/>
  <c r="N13" i="1"/>
  <c r="N17" i="1"/>
  <c r="N19" i="1" s="1"/>
  <c r="B5" i="8" l="1"/>
  <c r="B117" i="8" s="1"/>
  <c r="F4" i="8"/>
  <c r="F5" i="8" s="1"/>
  <c r="H4" i="1"/>
  <c r="M23" i="1"/>
  <c r="M27" i="1" s="1"/>
  <c r="I27" i="1"/>
  <c r="N15" i="1"/>
  <c r="I4" i="1"/>
  <c r="E5" i="1"/>
  <c r="E28" i="1" s="1"/>
  <c r="E29" i="1" s="1"/>
  <c r="B119" i="8" l="1"/>
  <c r="F119" i="8" s="1"/>
  <c r="F117" i="8"/>
  <c r="B121" i="8"/>
  <c r="E30" i="1"/>
  <c r="I5" i="1"/>
  <c r="I28" i="1" s="1"/>
  <c r="M4" i="1"/>
  <c r="M5" i="1" s="1"/>
  <c r="M28" i="1" s="1"/>
  <c r="M29" i="1" s="1"/>
  <c r="M30" i="1" s="1"/>
  <c r="H5" i="1"/>
  <c r="H28" i="1" s="1"/>
  <c r="H29" i="1" s="1"/>
  <c r="H30" i="1" s="1"/>
  <c r="N4" i="1"/>
  <c r="L34" i="1" l="1"/>
  <c r="H34" i="1"/>
  <c r="H35" i="1" s="1"/>
  <c r="H38" i="1"/>
  <c r="H37" i="1"/>
  <c r="H39" i="1" s="1"/>
  <c r="L33" i="1" s="1"/>
  <c r="L35" i="1" s="1"/>
  <c r="L39" i="1" s="1"/>
  <c r="I29" i="1"/>
  <c r="I30" i="1" s="1"/>
  <c r="F121" i="8"/>
  <c r="N6" i="1"/>
  <c r="N5" i="1"/>
  <c r="N28" i="1" s="1"/>
  <c r="N29" i="1" s="1"/>
  <c r="N30" i="1" s="1"/>
</calcChain>
</file>

<file path=xl/sharedStrings.xml><?xml version="1.0" encoding="utf-8"?>
<sst xmlns="http://schemas.openxmlformats.org/spreadsheetml/2006/main" count="688" uniqueCount="401">
  <si>
    <r>
      <rPr>
        <b/>
        <sz val="12"/>
        <rFont val="Arial"/>
        <family val="2"/>
      </rPr>
      <t xml:space="preserve"> </t>
    </r>
    <r>
      <rPr>
        <b/>
        <sz val="12"/>
        <rFont val="Arial"/>
        <family val="2"/>
      </rPr>
      <t>1.</t>
    </r>
    <r>
      <rPr>
        <b/>
        <sz val="12"/>
        <rFont val="Arial"/>
        <family val="2"/>
      </rPr>
      <t xml:space="preserve"> </t>
    </r>
    <r>
      <rPr>
        <b/>
        <sz val="12"/>
        <rFont val="Arial"/>
        <family val="2"/>
      </rPr>
      <t>BIOPAMA II - Budget pour petite subvention technique - Toutes les catégories du budget sont basées sur l’option des coûts simplifiés, sauf pour l’outil d'évaluation de la gestion/gouvernance.</t>
    </r>
  </si>
  <si>
    <r>
      <rPr>
        <b/>
        <sz val="10"/>
        <rFont val="Arial"/>
        <family val="2"/>
      </rPr>
      <t>Proposition de projet n° PST-CA-300</t>
    </r>
  </si>
  <si>
    <t>Budget approuvé
Période d’exécution
01/05/2020 - 30/04/2021</t>
  </si>
  <si>
    <t>Rapport financier Période 1 d’exécution
1/05/2020 - 31/08/2020 3 mois</t>
  </si>
  <si>
    <t>Solde restant après la Période 1</t>
  </si>
  <si>
    <t>Rapport financier Période 2 d’exécution
1/09/2020 - 30/11/2020 3 mois</t>
  </si>
  <si>
    <t>Solde restant après la Période 2</t>
  </si>
  <si>
    <t>Total coûts Période 1 et 2</t>
  </si>
  <si>
    <t>Types de coûts</t>
  </si>
  <si>
    <t>Unité</t>
  </si>
  <si>
    <t># d'unités</t>
  </si>
  <si>
    <t>Valeur unitaire
(en EUR)</t>
  </si>
  <si>
    <t>Coût total
(en EUR)</t>
  </si>
  <si>
    <t>Coût total
(en EUR) Période 1</t>
  </si>
  <si>
    <t>Coût total
(en EUR) Période 2</t>
  </si>
  <si>
    <t>1. Coûts de personnel - TAUX FIXE</t>
  </si>
  <si>
    <r>
      <rPr>
        <sz val="10"/>
        <rFont val="Arial"/>
      </rPr>
      <t xml:space="preserve">Taux fixe - maximum </t>
    </r>
    <r>
      <rPr>
        <b/>
        <sz val="10"/>
        <rFont val="Arial"/>
      </rPr>
      <t>10%</t>
    </r>
    <r>
      <rPr>
        <sz val="10"/>
        <rFont val="Arial"/>
      </rPr>
      <t xml:space="preserve"> sur le total des catégories de coûts 2, 3, 4 et 5 ci-dessous </t>
    </r>
    <r>
      <rPr>
        <sz val="10"/>
        <color indexed="10"/>
        <rFont val="Arial"/>
      </rPr>
      <t>(formule automatique. N’ajoutez pas de chiffres)</t>
    </r>
    <r>
      <rPr>
        <sz val="10"/>
        <rFont val="Arial"/>
      </rPr>
      <t>.</t>
    </r>
  </si>
  <si>
    <t>Sous-total coûts de personnel</t>
  </si>
  <si>
    <t>2. Véhicules, équipement et fournitures - COÛTS UNITAIRES</t>
  </si>
  <si>
    <t>2.1 Achat de véhicules &lt;Toyota 4 x 4&gt;</t>
  </si>
  <si>
    <t>Par véhicule</t>
  </si>
  <si>
    <t>2.2 Achat d’équipement &lt;Pièges photographiques modèle SWP-200&gt;</t>
  </si>
  <si>
    <t xml:space="preserve">Par unité </t>
  </si>
  <si>
    <t>2.3 Achat d’équipement &lt;Ordinateurs portables pour saisie des données de terrain DELL 200&gt;</t>
  </si>
  <si>
    <t>2.3 Achat d’équipement &lt;Jumelles Stéréo Microscope&gt;</t>
  </si>
  <si>
    <t>Sous-total Véhicules, équipement et fournitures</t>
  </si>
  <si>
    <r>
      <rPr>
        <b/>
        <sz val="10"/>
        <color theme="1"/>
        <rFont val="Arial"/>
        <family val="2"/>
      </rPr>
      <t>3.</t>
    </r>
    <r>
      <rPr>
        <b/>
        <sz val="10"/>
        <color theme="1"/>
        <rFont val="Arial"/>
        <family val="2"/>
      </rPr>
      <t xml:space="preserve"> </t>
    </r>
    <r>
      <rPr>
        <b/>
        <sz val="10"/>
        <rFont val="Arial"/>
        <family val="2"/>
      </rPr>
      <t>Travaux/construction légère - MONTANT FORFAITAIRE sur la base du devis et du contrat signé</t>
    </r>
  </si>
  <si>
    <t>3.1 Travaux 1.  &lt;signalétique pour le pavillon des visiteurs&gt;</t>
  </si>
  <si>
    <t>Montant forfaitaire</t>
  </si>
  <si>
    <t>3.2 Travaux 2. &lt;Remplacement des fenêtres dans le pavillon des visiteurs&gt;</t>
  </si>
  <si>
    <t>Sous-total Travaux</t>
  </si>
  <si>
    <t>4. Ateliers, formations, séminaires - MONTANT FORFAITAIRE sur la base du devis et du contrat signé</t>
  </si>
  <si>
    <t>4.1. Atelier/formation/séminaire 1 &lt;formation de 2 jours anti-poison pour 20 participants&gt;</t>
  </si>
  <si>
    <t>4.2. Atelier/formation/séminaire 2 &lt;formation de 2 jours anti-braconnage pour 20 participants&gt;</t>
  </si>
  <si>
    <t>Sous-total Ateliers, formations, séminaires</t>
  </si>
  <si>
    <t>5. Outil d'évaluation de la gestion/gouvernance - REMBOURSEMENT DES COÛTS REELS</t>
  </si>
  <si>
    <t>Outil d'évaluation de la gestion/gouvernance &lt;insérer la description&gt;</t>
  </si>
  <si>
    <t>Frais des consultants</t>
  </si>
  <si>
    <t>Voyage international des consultants</t>
  </si>
  <si>
    <t>Voyage local des consultants</t>
  </si>
  <si>
    <t>Sous-total Outil d'évaluation de la gestion/gouvernance</t>
  </si>
  <si>
    <t>6.  Sous-total Coûts éligibles directs de l'Action (1-5)</t>
  </si>
  <si>
    <r>
      <rPr>
        <b/>
        <sz val="10"/>
        <color theme="1"/>
        <rFont val="Arial"/>
        <family val="2"/>
      </rPr>
      <t>7.</t>
    </r>
    <r>
      <rPr>
        <b/>
        <sz val="10"/>
        <color theme="1"/>
        <rFont val="Arial"/>
        <family val="2"/>
      </rPr>
      <t xml:space="preserve"> </t>
    </r>
    <r>
      <rPr>
        <b/>
        <sz val="10"/>
        <color indexed="8"/>
        <rFont val="Arial"/>
        <family val="2"/>
      </rPr>
      <t>Coûts indirects (</t>
    </r>
    <r>
      <rPr>
        <b/>
        <sz val="10"/>
        <color indexed="8"/>
        <rFont val="Arial"/>
        <family val="2"/>
      </rPr>
      <t>maximum 7%</t>
    </r>
    <r>
      <rPr>
        <b/>
        <sz val="10"/>
        <color indexed="8"/>
        <rFont val="Arial"/>
        <family val="2"/>
      </rPr>
      <t xml:space="preserve"> de  6, sous-total des coûts éligibles directs de l'Action)</t>
    </r>
  </si>
  <si>
    <t>8. Total des coûts éligibles de l'Action (6+7)</t>
  </si>
  <si>
    <t>Instructions</t>
  </si>
  <si>
    <t>Rapprochement des comptes Période 1</t>
  </si>
  <si>
    <t>Rapprochement des comptes Période 2</t>
  </si>
  <si>
    <r>
      <rPr>
        <sz val="9"/>
        <rFont val="Arial"/>
        <family val="2"/>
      </rPr>
      <t xml:space="preserve">A. Remplir uniquement les cellules colorées en </t>
    </r>
    <r>
      <rPr>
        <b/>
        <sz val="9"/>
        <rFont val="Arial"/>
        <family val="2"/>
      </rPr>
      <t>bleu</t>
    </r>
    <r>
      <rPr>
        <sz val="9"/>
        <color rgb="FF000000"/>
        <rFont val="Arial"/>
        <family val="2"/>
      </rPr>
      <t xml:space="preserve"> </t>
    </r>
    <r>
      <rPr>
        <sz val="9"/>
        <color rgb="FF000000"/>
        <rFont val="Arial"/>
        <family val="2"/>
      </rPr>
      <t>Les autres cellules sont bloquées</t>
    </r>
  </si>
  <si>
    <t>Total des fonds reçus à ce jour</t>
  </si>
  <si>
    <r>
      <rPr>
        <sz val="9"/>
        <rFont val="Arial"/>
        <family val="2"/>
      </rPr>
      <t xml:space="preserve">B. </t>
    </r>
    <r>
      <rPr>
        <b/>
        <sz val="9"/>
        <rFont val="Arial"/>
        <family val="2"/>
      </rPr>
      <t>Véhicules, équipement et fournitures</t>
    </r>
    <r>
      <rPr>
        <sz val="9"/>
        <rFont val="Arial"/>
        <family val="2"/>
      </rPr>
      <t xml:space="preserve"> - remplir les cellules bleues avec le nombre d’unités achetées</t>
    </r>
  </si>
  <si>
    <t>Dépenses à ce jour</t>
  </si>
  <si>
    <r>
      <rPr>
        <sz val="9"/>
        <rFont val="Arial"/>
        <family val="2"/>
      </rPr>
      <t xml:space="preserve">C. </t>
    </r>
    <r>
      <rPr>
        <b/>
        <sz val="9"/>
        <rFont val="Arial"/>
        <family val="2"/>
      </rPr>
      <t xml:space="preserve">Travaux/constructions légères </t>
    </r>
    <r>
      <rPr>
        <sz val="9"/>
        <rFont val="Arial"/>
        <family val="2"/>
      </rPr>
      <t>- remplir les cellules bleues avec le % d’achèvement</t>
    </r>
  </si>
  <si>
    <t>Solde de clôture</t>
  </si>
  <si>
    <r>
      <rPr>
        <sz val="9"/>
        <rFont val="Arial"/>
        <family val="2"/>
      </rPr>
      <t xml:space="preserve">D. </t>
    </r>
    <r>
      <rPr>
        <b/>
        <sz val="9"/>
        <rFont val="Arial"/>
        <family val="2"/>
      </rPr>
      <t xml:space="preserve">Ateliers, formations, séminaires - </t>
    </r>
    <r>
      <rPr>
        <sz val="9"/>
        <rFont val="Arial"/>
        <family val="2"/>
      </rPr>
      <t xml:space="preserve">si l'événement est terminé, mettre 100% dans les cellules bleues, s’il n’est pas terminé, 0%. </t>
    </r>
  </si>
  <si>
    <t>E. Remplir les cellules bleues dans les tableaux de Compte de réconciliation.</t>
  </si>
  <si>
    <t>Prévision période 2</t>
  </si>
  <si>
    <t>10% rétention</t>
  </si>
  <si>
    <t>Avance requise</t>
  </si>
  <si>
    <t>Solde requis</t>
  </si>
  <si>
    <t>PST-P-694</t>
  </si>
  <si>
    <t>Rapport période 1</t>
  </si>
  <si>
    <t>1/05/2020 - 31/08/2020</t>
  </si>
  <si>
    <t>Numéro-référence de facture</t>
  </si>
  <si>
    <t>Date de facture</t>
  </si>
  <si>
    <t>Outil d'évaluation de la gestion/gouvernance REMBOURSEMENT DES COÛTS REELS</t>
  </si>
  <si>
    <t>Description de la transaction</t>
  </si>
  <si>
    <t>Total de la facture dans la devise de paiement</t>
  </si>
  <si>
    <t>Devise</t>
  </si>
  <si>
    <t>Taux de conversion de la devise du paiement en EUR</t>
  </si>
  <si>
    <t xml:space="preserve">Total en EUR  </t>
  </si>
  <si>
    <t>Voyages &amp; frais des consultants</t>
  </si>
  <si>
    <t>USD</t>
  </si>
  <si>
    <t>TOTAL</t>
  </si>
  <si>
    <t>Rapport période 2</t>
  </si>
  <si>
    <t>01/9/2020 -30/11/2020</t>
  </si>
  <si>
    <t>2. Justification of the Budget for Small Technical Grant</t>
  </si>
  <si>
    <r>
      <t>Period of implementation</t>
    </r>
    <r>
      <rPr>
        <b/>
        <vertAlign val="superscript"/>
        <sz val="10"/>
        <rFont val="Arial"/>
        <family val="2"/>
      </rPr>
      <t>3</t>
    </r>
    <r>
      <rPr>
        <b/>
        <sz val="10"/>
        <rFont val="Arial"/>
        <family val="2"/>
      </rPr>
      <t xml:space="preserve">
01/05/2020 - 30/04/2021</t>
    </r>
  </si>
  <si>
    <t>Costs</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</si>
  <si>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</si>
  <si>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</si>
  <si>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Proposal).See instructions</t>
  </si>
  <si>
    <r>
      <t xml:space="preserve">Provide a justification of the calculation of the estimated costs. Note that the estimation must be based on simplified cost option, except for </t>
    </r>
    <r>
      <rPr>
        <b/>
        <i/>
        <sz val="10"/>
        <rFont val="Arial"/>
        <family val="2"/>
      </rPr>
      <t>5. Management/Governance assessment tool</t>
    </r>
    <r>
      <rPr>
        <i/>
        <sz val="10"/>
        <rFont val="Arial"/>
        <family val="2"/>
      </rPr>
      <t>. See instructions</t>
    </r>
  </si>
  <si>
    <t>1. Personnel costs FLAT RATE</t>
  </si>
  <si>
    <t>Maximum of 10% over the total of direct eligible costs in categories 2, 3, 4 and 5. The personnel costs shall cover the necessary costs of monitoring and mitigation measures development.</t>
  </si>
  <si>
    <t>Subtotal Personnel costs</t>
  </si>
  <si>
    <r>
      <t>2. Vehicles, equipment and supplies UNIT COSTS</t>
    </r>
    <r>
      <rPr>
        <b/>
        <vertAlign val="superscript"/>
        <sz val="10"/>
        <rFont val="Arial"/>
        <family val="2"/>
      </rPr>
      <t>10</t>
    </r>
  </si>
  <si>
    <t>2.1 Purchase of vehicles. &lt;description&gt;</t>
  </si>
  <si>
    <t>2.2 Purchase of equipment. &lt;description&gt;</t>
  </si>
  <si>
    <t>Visitor Information and Resource Centres</t>
  </si>
  <si>
    <t>2.2a Smart TV (45 inch)</t>
  </si>
  <si>
    <t>Education/Promotional</t>
  </si>
  <si>
    <t>See attached Vinod Patel Quotation 2</t>
  </si>
  <si>
    <t>2.2b Portable Sound System</t>
  </si>
  <si>
    <t>For Park Programs</t>
  </si>
  <si>
    <t xml:space="preserve">See attached Courts Quotation </t>
  </si>
  <si>
    <t>2.2c Power Generator</t>
  </si>
  <si>
    <t>Back-up Power Source</t>
  </si>
  <si>
    <t xml:space="preserve">2.2d Projector </t>
  </si>
  <si>
    <t>For Promotional, Outreach and Education</t>
  </si>
  <si>
    <t>See attached Bondwell Quotation 2</t>
  </si>
  <si>
    <t xml:space="preserve">2.2e Projector Screen </t>
  </si>
  <si>
    <t xml:space="preserve">2.2f Marquee </t>
  </si>
  <si>
    <t xml:space="preserve">For Visitor/Education/Community program </t>
  </si>
  <si>
    <t>See attached Tents and Awnings Ltd Quotation</t>
  </si>
  <si>
    <t>Ranger field equipment</t>
  </si>
  <si>
    <t xml:space="preserve">2.2g Chainsaw </t>
  </si>
  <si>
    <t>Maintenance of tracks</t>
  </si>
  <si>
    <t xml:space="preserve">See attached Wing Lee Ltd Quotation </t>
  </si>
  <si>
    <t>2.2h Chainsaw Safety Gear (Chaps, Gloves, Helmet)</t>
  </si>
  <si>
    <t>Safety gear for Chainsaw operator</t>
  </si>
  <si>
    <t>2.2i Pole Saw</t>
  </si>
  <si>
    <t>Cutting hard-to-reach overhanging rotting branches along tracks</t>
  </si>
  <si>
    <t>2.2j Brushcutter</t>
  </si>
  <si>
    <t>2.2k Laptops for field data entry</t>
  </si>
  <si>
    <t>For field staff to input data into the system before its submittted to administrator.</t>
  </si>
  <si>
    <t>See attached Bondwell Quotation 1</t>
  </si>
  <si>
    <t>2.2l Large Hard drive for Backup + Pouch</t>
  </si>
  <si>
    <t>To Ensure data are not lost</t>
  </si>
  <si>
    <t>2.2m APC Line interactive Units</t>
  </si>
  <si>
    <t>2.2n Marine Repeater</t>
  </si>
  <si>
    <t>Marine Field Communication</t>
  </si>
  <si>
    <t xml:space="preserve">See attached ComTECH Quotation </t>
  </si>
  <si>
    <t>2.2o Base Radio -25wh/IP67</t>
  </si>
  <si>
    <t>2.2p Marine Handheld</t>
  </si>
  <si>
    <t xml:space="preserve">2.2q Marine Antenna </t>
  </si>
  <si>
    <t>2.2r Nikon SLR Camera</t>
  </si>
  <si>
    <t>Hi-res photography for promotional materials, website, intepretation&amp; display panels</t>
  </si>
  <si>
    <t xml:space="preserve">See attached Prouds Quotation </t>
  </si>
  <si>
    <t>2.3 Purchase of machines, tools. &lt;insert description&gt;</t>
  </si>
  <si>
    <t xml:space="preserve">2.3a Binocular Stereo Microscope </t>
  </si>
  <si>
    <t xml:space="preserve">For Visitor/Education program </t>
  </si>
  <si>
    <t>See attached Amazon Quotation 2</t>
  </si>
  <si>
    <t>2.3b Compound Micrscope</t>
  </si>
  <si>
    <t xml:space="preserve">2.3c Binoculars </t>
  </si>
  <si>
    <t xml:space="preserve">For patrol, visitor program and education </t>
  </si>
  <si>
    <t>2.3d Solar Power Bank (including postage)</t>
  </si>
  <si>
    <t>Back up power for field equipment</t>
  </si>
  <si>
    <t>2.3eTelescope</t>
  </si>
  <si>
    <t>Bird monitoring, birdwatching, education</t>
  </si>
  <si>
    <t>See attached Amazon Quotation 1</t>
  </si>
  <si>
    <t>2.3f Digital distance measuring wheel</t>
  </si>
  <si>
    <t>Measuring distance of tracks, boundaries, fencing, etc</t>
  </si>
  <si>
    <t>2.3g Hand Drill and bit set</t>
  </si>
  <si>
    <t>Maintenance work for Premises and Tracks</t>
  </si>
  <si>
    <t>See attached Vinod Patel Quotation 1</t>
  </si>
  <si>
    <t>2.3h Grinder and cutting disks</t>
  </si>
  <si>
    <t>2.3i Wheel barrows</t>
  </si>
  <si>
    <t>Development, upgrading and maintenance of Visitor facilities</t>
  </si>
  <si>
    <t>See attached Vinod Patel Quotation 3</t>
  </si>
  <si>
    <t>2.3j High Pressure Water Blaster</t>
  </si>
  <si>
    <t>Maintenance work for Premises</t>
  </si>
  <si>
    <t>2.4 Purchase of spare parts/supplies/materials.  &lt;insert description&gt;</t>
  </si>
  <si>
    <t>2.4a ESS Rollbar eye wear</t>
  </si>
  <si>
    <t>Field gear for ranger</t>
  </si>
  <si>
    <t>See attached Aaron Aric Marketing Quotation</t>
  </si>
  <si>
    <t>2.4b UV/Waterproof Boonie Hat (Green)</t>
  </si>
  <si>
    <t>2.4c Water Proof Army Boots (Brown)</t>
  </si>
  <si>
    <t>2.4d Day pack (Green colour)</t>
  </si>
  <si>
    <t>2.4e Camel Pack (Green)</t>
  </si>
  <si>
    <t>2.4f Shark Skin Fleece Jacket (Green)</t>
  </si>
  <si>
    <t xml:space="preserve">2.4g Poncho (Green) </t>
  </si>
  <si>
    <t>2.4h 6 men tent (Green)</t>
  </si>
  <si>
    <t>2.4i 1 man tent (Green)</t>
  </si>
  <si>
    <t>2.4j Multifunctional Spade (Green)</t>
  </si>
  <si>
    <t>2.4k Thermal mats (Green)</t>
  </si>
  <si>
    <t>2.4l Sleeping bag (Green)</t>
  </si>
  <si>
    <t>2.4m Tactical Flash Light</t>
  </si>
  <si>
    <t>2.4n Compass</t>
  </si>
  <si>
    <t>2.4o First Aid Kit</t>
  </si>
  <si>
    <t xml:space="preserve">2.4p Head Lamp </t>
  </si>
  <si>
    <t>2.4q GPS with Android Operating Systems</t>
  </si>
  <si>
    <t>The main devices for field data colletion.</t>
  </si>
  <si>
    <t>See attached Alterra NZ Quotation</t>
  </si>
  <si>
    <t>2.4r Remax Voice Recorder with Memory Card</t>
  </si>
  <si>
    <t>Field recording device.</t>
  </si>
  <si>
    <t>2.4s APC SurgeArrest Protector</t>
  </si>
  <si>
    <t>Data Protector</t>
  </si>
  <si>
    <t>See attached Vinod Patel Quotation 4</t>
  </si>
  <si>
    <t>2.4t 25 m, 15amps Heavy Duty Extension Cords</t>
  </si>
  <si>
    <t>Field &amp; community outreach</t>
  </si>
  <si>
    <t>2.5 Other (please specify)</t>
  </si>
  <si>
    <t>Subtotal Vehicles, equipment and supplies</t>
  </si>
  <si>
    <r>
      <t xml:space="preserve">3. Works/lightweight construction </t>
    </r>
    <r>
      <rPr>
        <b/>
        <sz val="10"/>
        <color indexed="8"/>
        <rFont val="Arial"/>
        <family val="2"/>
      </rPr>
      <t>LUMPSUM</t>
    </r>
    <r>
      <rPr>
        <b/>
        <vertAlign val="superscript"/>
        <sz val="10"/>
        <color indexed="8"/>
        <rFont val="Arial"/>
        <family val="2"/>
      </rPr>
      <t>10</t>
    </r>
  </si>
  <si>
    <t>3.1 Works 1. &lt;description&gt;</t>
  </si>
  <si>
    <t>3.2 Works 2.&lt;description&gt;</t>
  </si>
  <si>
    <t>3.3 Works 3.&lt;description&gt;</t>
  </si>
  <si>
    <t>3.4 Works 4.&lt;description&gt;</t>
  </si>
  <si>
    <t>3.5 Works 5.&lt;description&gt;</t>
  </si>
  <si>
    <t>Subtotal Works.</t>
  </si>
  <si>
    <r>
      <t>4. Workshops, trainings, seminars</t>
    </r>
    <r>
      <rPr>
        <b/>
        <vertAlign val="superscript"/>
        <sz val="10"/>
        <rFont val="Arial"/>
        <family val="2"/>
      </rPr>
      <t xml:space="preserve"> </t>
    </r>
    <r>
      <rPr>
        <b/>
        <sz val="10"/>
        <rFont val="Arial"/>
        <family val="2"/>
      </rPr>
      <t>LUMPSUM</t>
    </r>
    <r>
      <rPr>
        <b/>
        <vertAlign val="superscript"/>
        <sz val="10"/>
        <rFont val="Arial"/>
        <family val="2"/>
      </rPr>
      <t>10</t>
    </r>
  </si>
  <si>
    <t>4.1. Workshop/training/seminar 1 &lt;description&gt;</t>
  </si>
  <si>
    <t>4.1. Workshop/training/seminar 2 &lt;description&gt;</t>
  </si>
  <si>
    <t>4.3. Workshop/training/seminar 3 &lt;description&gt;</t>
  </si>
  <si>
    <t>4.4. Workshop/training/seminar 4 &lt;description&gt;</t>
  </si>
  <si>
    <t>4.5. Workshop/training/seminar 5 &lt;description&gt;</t>
  </si>
  <si>
    <t>4.6. Other (please specify).</t>
  </si>
  <si>
    <t>Subtotal Workshops, trainings, seminars</t>
  </si>
  <si>
    <t>5. Management/Governance assessment tool REIMBURSEMENT OF REAL COSTS</t>
  </si>
  <si>
    <t>Management/Governance assessment tool &lt;description&gt;</t>
  </si>
  <si>
    <t>Consultants Travel &amp; Fees</t>
  </si>
  <si>
    <t>Consultants Fees</t>
  </si>
  <si>
    <t>Consultant fees to facilitate the assessments</t>
  </si>
  <si>
    <t>See attached - Consultant quotation</t>
  </si>
  <si>
    <t>Consultants International Travel</t>
  </si>
  <si>
    <t>Consultant travel costs - international</t>
  </si>
  <si>
    <t>Consultants Local Travel - Nadi - Suva - Nadi</t>
  </si>
  <si>
    <t>Consultant travel costs - local</t>
  </si>
  <si>
    <t>€50 x 2 trips</t>
  </si>
  <si>
    <t>PAME SITE ASSESSMENT</t>
  </si>
  <si>
    <t>Sigatoka Sand Dunes National Park/ Momi Battery Historic Park X 5 days</t>
  </si>
  <si>
    <t xml:space="preserve">Accomodation </t>
  </si>
  <si>
    <t>Accomodation - SSSDNP/Momi assessment</t>
  </si>
  <si>
    <t>€50/person/day x 3 people x 4 days</t>
  </si>
  <si>
    <t>Vehicle Hire</t>
  </si>
  <si>
    <t>Vehicle Hire - SSSDNP/Momi assessment</t>
  </si>
  <si>
    <t>€99/day x 5 days</t>
  </si>
  <si>
    <t>Fuel Cost</t>
  </si>
  <si>
    <t>Fuel Cost - SSDNP/Momi assessment</t>
  </si>
  <si>
    <t>€41/day x 5 days</t>
  </si>
  <si>
    <t>Meal allowance</t>
  </si>
  <si>
    <t>Meal allowance - SSDNP/Momi assessment</t>
  </si>
  <si>
    <t>€25/person x 3 people X 5 days</t>
  </si>
  <si>
    <t>Subsistence Allowance</t>
  </si>
  <si>
    <t>Subsistence allowance- SSDNP/Momi assessment</t>
  </si>
  <si>
    <t>€8/person x 3 people x 4 days</t>
  </si>
  <si>
    <t>Garrick Reserve X 3 days</t>
  </si>
  <si>
    <t>Accomodation - Garrick assessment</t>
  </si>
  <si>
    <t>€50/person/day x 3 people x 2 days</t>
  </si>
  <si>
    <t>Vehicle Hire - Garrick assessment</t>
  </si>
  <si>
    <t>€99/day x 3 days</t>
  </si>
  <si>
    <t>Fuel Cost - Garrick assessment</t>
  </si>
  <si>
    <t>€21/day x 3 days</t>
  </si>
  <si>
    <t xml:space="preserve">Meal allowance </t>
  </si>
  <si>
    <t>Meal allowance - Garrick assessment</t>
  </si>
  <si>
    <t>€25/person x 3 people X 3 days</t>
  </si>
  <si>
    <t xml:space="preserve">Subsistence Allowance </t>
  </si>
  <si>
    <t>Subsistence allowance- Garrick assessment</t>
  </si>
  <si>
    <t>€8/person x 3 people x 2 days</t>
  </si>
  <si>
    <t>Yaduataba Iguana Sanctuary x 5 days</t>
  </si>
  <si>
    <t>Accomodation - Yaduataba assessment</t>
  </si>
  <si>
    <t>€21/person/day x 3 people x 4 days</t>
  </si>
  <si>
    <t>Airfare Suva - Labasa -  Suvas</t>
  </si>
  <si>
    <t>Airfare - Yaduataba assessment</t>
  </si>
  <si>
    <t>€124 x 3 people x 2 trips</t>
  </si>
  <si>
    <t xml:space="preserve">Taxifare Suva - Nausori - Suva </t>
  </si>
  <si>
    <t>Taxifare - Yaduataba assessment</t>
  </si>
  <si>
    <t>€13 x 2 trips</t>
  </si>
  <si>
    <t>Transport Cost Labasa - Bua - Labasa</t>
  </si>
  <si>
    <t>Transport Cost Yaduataba assessment</t>
  </si>
  <si>
    <t>€83 x 2 trips</t>
  </si>
  <si>
    <t>Boat Transfer Bua - Yaduataba - Bua</t>
  </si>
  <si>
    <t>Boat Transfer  - Yaduataba assessment</t>
  </si>
  <si>
    <t>€207 x 2 trips</t>
  </si>
  <si>
    <t>Sevusevu (Presentation to the Village)</t>
  </si>
  <si>
    <t>Sevusevu (Presentation to the Village) - Yaduataba assessment</t>
  </si>
  <si>
    <t>€50 x 2 bundle</t>
  </si>
  <si>
    <t>Meal allowance - Yaduataba assessment</t>
  </si>
  <si>
    <t>Subsistence Allowance -Yaduataba assessment</t>
  </si>
  <si>
    <t>Waisali Rainforest Reserve x 3 days</t>
  </si>
  <si>
    <t xml:space="preserve">Airfare Suva - Savusavu-  Suva </t>
  </si>
  <si>
    <t>Airfare - Waisali assessment</t>
  </si>
  <si>
    <t>€165 x 3 people x 2 trips</t>
  </si>
  <si>
    <t>Accomodation</t>
  </si>
  <si>
    <t>Accomodation - Waisali assessment</t>
  </si>
  <si>
    <t>€42/person/day x 3 people x 2 days</t>
  </si>
  <si>
    <t>Taxifare - Waisali assessment</t>
  </si>
  <si>
    <t>Vehicle Hire - Waisali assessment</t>
  </si>
  <si>
    <t>Fuel Cost - Waisali assessment</t>
  </si>
  <si>
    <t>Sevusevu (Presentation to the Village) - Waisali assessment</t>
  </si>
  <si>
    <t>Meal allowance -Waisali assessment</t>
  </si>
  <si>
    <t>Subsistence Allowance - Waisali assessment</t>
  </si>
  <si>
    <t>Nakanacagi Bat Sanctuary x 3days</t>
  </si>
  <si>
    <t>Accomodation - Nakanacagi assessment</t>
  </si>
  <si>
    <t>€41/person/day x 3 people x 2 days</t>
  </si>
  <si>
    <t xml:space="preserve">Airfare Suva - Labasa -  Suva </t>
  </si>
  <si>
    <t>Airfare Suva - Labasa -  Suva - Nakanacagi assessment</t>
  </si>
  <si>
    <t>€124/way x 3 people x 2 trips</t>
  </si>
  <si>
    <t>Taxifare Suva - Nausori - Suva  - Nakanacagi assessment</t>
  </si>
  <si>
    <t>€13/way x 2 trips</t>
  </si>
  <si>
    <t>Vehicle Hire - Nakanacagi assessment</t>
  </si>
  <si>
    <t>Fuel Cost - Nakanacagi assessment</t>
  </si>
  <si>
    <t>€33/day  x 3 days</t>
  </si>
  <si>
    <t>Sevusevu (Presentation to the Village) - Nakanacagi assessment</t>
  </si>
  <si>
    <t>Meal allowance - Nakanacagi assessment</t>
  </si>
  <si>
    <t>Subsistence Allowance - Nakanacagi assessment</t>
  </si>
  <si>
    <t>Sovi Basin Protected Area x 5days</t>
  </si>
  <si>
    <t>Accomodation - Sovi assessment</t>
  </si>
  <si>
    <t>Vehicle Hire - Sovi assessment</t>
  </si>
  <si>
    <t>Fuel Cost - Sovi assessment</t>
  </si>
  <si>
    <t>€21/day  x 5 days</t>
  </si>
  <si>
    <t>Meal allowance - Sovi assessment</t>
  </si>
  <si>
    <t>Subsistence Allowance - Sovi assessment</t>
  </si>
  <si>
    <t>Sevusevu (Presentation to the Village)- Sovi assessment</t>
  </si>
  <si>
    <t>€50 x 4 bundle</t>
  </si>
  <si>
    <t>Subtotal Management/Governance assessment tool.</t>
  </si>
  <si>
    <r>
      <t xml:space="preserve">3. </t>
    </r>
    <r>
      <rPr>
        <b/>
        <sz val="10"/>
        <rFont val="Arial"/>
        <family val="2"/>
      </rPr>
      <t>Small Technical Grants</t>
    </r>
    <r>
      <rPr>
        <sz val="10"/>
        <rFont val="Arial"/>
        <family val="2"/>
      </rPr>
      <t xml:space="preserve"> can have a duration of </t>
    </r>
    <r>
      <rPr>
        <b/>
        <sz val="10"/>
        <rFont val="Arial"/>
        <family val="2"/>
      </rPr>
      <t>up to 12 month</t>
    </r>
    <r>
      <rPr>
        <sz val="10"/>
        <rFont val="Arial"/>
        <family val="2"/>
      </rPr>
      <t xml:space="preserve">s. Insert the period of implementation in the format </t>
    </r>
    <r>
      <rPr>
        <b/>
        <sz val="10"/>
        <rFont val="Arial"/>
        <family val="2"/>
      </rPr>
      <t>dd/mm/yyyyy</t>
    </r>
  </si>
  <si>
    <t>10. The description of items must be sufficiently detailed and all items broken down into their main components.</t>
  </si>
  <si>
    <t>NB: The Beneficiary(ies) alone are responsible for the correctness of the financial information provided in these tables.</t>
  </si>
  <si>
    <r>
      <t>3. Expected sources of funding &amp; summary of estimated costs</t>
    </r>
    <r>
      <rPr>
        <b/>
        <vertAlign val="superscript"/>
        <sz val="12"/>
        <rFont val="Verdana"/>
        <family val="2"/>
      </rPr>
      <t>1</t>
    </r>
  </si>
  <si>
    <t>Amount</t>
  </si>
  <si>
    <t>Percentage</t>
  </si>
  <si>
    <t xml:space="preserve">EUR
</t>
  </si>
  <si>
    <t>%</t>
  </si>
  <si>
    <t xml:space="preserve">Expected sources of funding </t>
  </si>
  <si>
    <r>
      <t xml:space="preserve">EU/EDF  contribution sought in this application </t>
    </r>
    <r>
      <rPr>
        <b/>
        <sz val="10"/>
        <rFont val="Verdana"/>
        <family val="2"/>
      </rPr>
      <t>(A)</t>
    </r>
  </si>
  <si>
    <t>Other contributions (Applicant, other Donors etc)</t>
  </si>
  <si>
    <t>Name</t>
  </si>
  <si>
    <r>
      <t xml:space="preserve">Conditions </t>
    </r>
    <r>
      <rPr>
        <i/>
        <vertAlign val="superscript"/>
        <sz val="10"/>
        <color indexed="8"/>
        <rFont val="Verdana"/>
        <family val="2"/>
      </rPr>
      <t>6</t>
    </r>
  </si>
  <si>
    <t xml:space="preserve">Revenue from the Action </t>
  </si>
  <si>
    <t xml:space="preserve">To be inserted if applicable and allowed by the guidelines: </t>
  </si>
  <si>
    <r>
      <t xml:space="preserve">In-kind contributions </t>
    </r>
    <r>
      <rPr>
        <vertAlign val="superscript"/>
        <sz val="10"/>
        <rFont val="Verdana"/>
        <family val="2"/>
      </rPr>
      <t xml:space="preserve">5 </t>
    </r>
  </si>
  <si>
    <t>Expected TOTAL CONTRIBUTIONS</t>
  </si>
  <si>
    <t>Estimated Costs</t>
  </si>
  <si>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</si>
  <si>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EU/EDF contribution expressed as a percentage of total eligible costs </t>
    </r>
    <r>
      <rPr>
        <vertAlign val="superscript"/>
        <sz val="9"/>
        <rFont val="Verdana"/>
        <family val="2"/>
      </rPr>
      <t>4</t>
    </r>
    <r>
      <rPr>
        <sz val="9"/>
        <rFont val="Verdana"/>
        <family val="2"/>
      </rPr>
      <t xml:space="preserve"> </t>
    </r>
    <r>
      <rPr>
        <b/>
        <sz val="9"/>
        <rFont val="Verdana"/>
        <family val="2"/>
      </rPr>
      <t>(A/B x 100)</t>
    </r>
  </si>
  <si>
    <r>
      <t xml:space="preserve">Taxes/In-kind contributions </t>
    </r>
    <r>
      <rPr>
        <vertAlign val="superscript"/>
        <sz val="10"/>
        <color indexed="8"/>
        <rFont val="Verdana"/>
        <family val="2"/>
      </rPr>
      <t>5</t>
    </r>
    <r>
      <rPr>
        <sz val="10"/>
        <color indexed="8"/>
        <rFont val="Verdana"/>
        <family val="2"/>
      </rPr>
      <t xml:space="preserve"> </t>
    </r>
  </si>
  <si>
    <r>
      <t xml:space="preserve">Estimated TOTAL ACCEPTED COSTS </t>
    </r>
    <r>
      <rPr>
        <vertAlign val="superscript"/>
        <sz val="10"/>
        <rFont val="Verdana"/>
        <family val="2"/>
      </rPr>
      <t xml:space="preserve">3 </t>
    </r>
    <r>
      <rPr>
        <b/>
        <sz val="10"/>
        <rFont val="Verdana"/>
        <family val="2"/>
      </rPr>
      <t>(C)</t>
    </r>
  </si>
  <si>
    <r>
      <t>EU/EDF contribution expressed as a percentage of total accepted costs</t>
    </r>
    <r>
      <rPr>
        <vertAlign val="superscript"/>
        <sz val="9"/>
        <rFont val="Verdana"/>
        <family val="2"/>
      </rPr>
      <t>4</t>
    </r>
    <r>
      <rPr>
        <sz val="9"/>
        <rFont val="Verdana"/>
        <family val="2"/>
      </rPr>
      <t xml:space="preserve"> </t>
    </r>
    <r>
      <rPr>
        <b/>
        <sz val="9"/>
        <rFont val="Verdana"/>
        <family val="2"/>
      </rPr>
      <t>(A/C x 100)</t>
    </r>
  </si>
  <si>
    <t>1.  Expected sources of funding and estimated costs must be in balance. It is reminded that the figures introduced in the table shall respect all the points included in the checklist for the full application form (part 7 of the full application form)</t>
  </si>
  <si>
    <t>2. as per heading 11 of the Budget of the Action</t>
  </si>
  <si>
    <t>3. as per heading 13 of the Budget of the Action</t>
  </si>
  <si>
    <t>4. do not round, enter percentage with 2 decimals (e.g. 74,38%)</t>
  </si>
  <si>
    <t>5.  as per heading 12 of the Budget of the Action</t>
  </si>
  <si>
    <t>6. with reference to art.17.4 (b) of the General Conditions</t>
  </si>
  <si>
    <t>Justification</t>
  </si>
  <si>
    <t>Supporting documents at the proposal stage</t>
  </si>
  <si>
    <t>Procurement</t>
  </si>
  <si>
    <t>Supporting documents for financial reporting</t>
  </si>
  <si>
    <t>Vehicles, equipment and supplies UNIT COSTS</t>
  </si>
  <si>
    <t>1. Quantitative:</t>
  </si>
  <si>
    <t>1. Actual:</t>
  </si>
  <si>
    <r>
      <t xml:space="preserve">For the contracts </t>
    </r>
    <r>
      <rPr>
        <sz val="10"/>
        <color indexed="10"/>
        <rFont val="Arial"/>
        <family val="2"/>
      </rPr>
      <t xml:space="preserve">over </t>
    </r>
    <r>
      <rPr>
        <b/>
        <sz val="10"/>
        <color indexed="10"/>
        <rFont val="Arial"/>
        <family val="2"/>
      </rPr>
      <t>20,000</t>
    </r>
    <r>
      <rPr>
        <sz val="10"/>
        <color indexed="10"/>
        <rFont val="Arial"/>
        <family val="2"/>
      </rPr>
      <t>€</t>
    </r>
    <r>
      <rPr>
        <sz val="10"/>
        <rFont val="Arial"/>
        <family val="2"/>
      </rPr>
      <t xml:space="preserve"> :</t>
    </r>
  </si>
  <si>
    <t>1. Invoices and Contract signed</t>
  </si>
  <si>
    <t>number of units to be purchased</t>
  </si>
  <si>
    <r>
      <t>a quote(s)</t>
    </r>
    <r>
      <rPr>
        <b/>
        <i/>
        <sz val="10"/>
        <rFont val="Arial"/>
        <family val="2"/>
      </rPr>
      <t xml:space="preserve"> in €</t>
    </r>
    <r>
      <rPr>
        <i/>
        <sz val="10"/>
        <rFont val="Arial"/>
        <family val="2"/>
      </rPr>
      <t xml:space="preserve"> from supplier(s)</t>
    </r>
  </si>
  <si>
    <r>
      <t xml:space="preserve"> - </t>
    </r>
    <r>
      <rPr>
        <b/>
        <i/>
        <sz val="10"/>
        <color indexed="10"/>
        <rFont val="Arial"/>
        <family val="2"/>
      </rPr>
      <t xml:space="preserve">three quotes  in € </t>
    </r>
    <r>
      <rPr>
        <i/>
        <sz val="10"/>
        <rFont val="Arial"/>
        <family val="2"/>
      </rPr>
      <t>;</t>
    </r>
  </si>
  <si>
    <t>2. Delivery / acceptance note.</t>
  </si>
  <si>
    <t>2. Qualitative:</t>
  </si>
  <si>
    <t>2. Historical (optional):</t>
  </si>
  <si>
    <t xml:space="preserve"> - evaluation of the quotes;</t>
  </si>
  <si>
    <t>3. Photos of the purchased items with visibility of the EU and BIOPAMA AC support.</t>
  </si>
  <si>
    <t>type of asset/supplies, model, technical specifications</t>
  </si>
  <si>
    <t>prices from past contracts for the purchase of identical or similar items</t>
  </si>
  <si>
    <t>3. Calculation:</t>
  </si>
  <si>
    <t>number of units x unit value = total cost</t>
  </si>
  <si>
    <t>Works LUMP SUMS</t>
  </si>
  <si>
    <t>breakdown of lump sum cost</t>
  </si>
  <si>
    <r>
      <t xml:space="preserve">a quote(s)  </t>
    </r>
    <r>
      <rPr>
        <b/>
        <i/>
        <sz val="10"/>
        <rFont val="Arial"/>
        <family val="2"/>
      </rPr>
      <t>in €</t>
    </r>
    <r>
      <rPr>
        <i/>
        <sz val="10"/>
        <rFont val="Arial"/>
        <family val="2"/>
      </rPr>
      <t xml:space="preserve"> from supplier(s)</t>
    </r>
  </si>
  <si>
    <r>
      <t xml:space="preserve"> - </t>
    </r>
    <r>
      <rPr>
        <b/>
        <i/>
        <sz val="10"/>
        <color indexed="10"/>
        <rFont val="Arial"/>
        <family val="2"/>
      </rPr>
      <t>three quotes  in €</t>
    </r>
    <r>
      <rPr>
        <i/>
        <sz val="10"/>
        <rFont val="Arial"/>
        <family val="2"/>
      </rPr>
      <t>;</t>
    </r>
  </si>
  <si>
    <t>3. Photos of the completed works with visibility of the EU and BIOPAMA AC support.</t>
  </si>
  <si>
    <t>technical specifications of the works</t>
  </si>
  <si>
    <t>prices from past contracts for identical or similar works</t>
  </si>
  <si>
    <t>LUMP SUM</t>
  </si>
  <si>
    <t>LUMP SUM supported by breakdown</t>
  </si>
  <si>
    <t>Workshops/trainings/seminars LUMP SUMS</t>
  </si>
  <si>
    <r>
      <t xml:space="preserve">For the contracts over </t>
    </r>
    <r>
      <rPr>
        <b/>
        <sz val="10"/>
        <color indexed="10"/>
        <rFont val="Arial"/>
        <family val="2"/>
      </rPr>
      <t>20,000</t>
    </r>
    <r>
      <rPr>
        <sz val="10"/>
        <color indexed="10"/>
        <rFont val="Arial"/>
        <family val="2"/>
      </rPr>
      <t>€</t>
    </r>
    <r>
      <rPr>
        <sz val="10"/>
        <rFont val="Arial"/>
        <family val="2"/>
      </rPr>
      <t xml:space="preserve"> :</t>
    </r>
  </si>
  <si>
    <t>1. Invoices from service provider and signed contract detailing the methdology.</t>
  </si>
  <si>
    <t>detailed breakdown of lump sum cost</t>
  </si>
  <si>
    <r>
      <t xml:space="preserve">a quote(s)  </t>
    </r>
    <r>
      <rPr>
        <b/>
        <i/>
        <sz val="10"/>
        <rFont val="Arial"/>
        <family val="2"/>
      </rPr>
      <t>in €</t>
    </r>
    <r>
      <rPr>
        <i/>
        <sz val="10"/>
        <rFont val="Arial"/>
        <family val="2"/>
      </rPr>
      <t xml:space="preserve"> from service provider(s)</t>
    </r>
  </si>
  <si>
    <t>2. Evidence of the event: agenda, materials, signed participants list.</t>
  </si>
  <si>
    <t>3. pictures/video of the training with visibility of the EU and BIOPAMA AC support.</t>
  </si>
  <si>
    <t>description of the event</t>
  </si>
  <si>
    <t>Personnel costs
FLAT RATE</t>
  </si>
  <si>
    <r>
      <rPr>
        <b/>
        <i/>
        <sz val="10"/>
        <rFont val="Arial"/>
        <family val="2"/>
      </rPr>
      <t>Max.10% of the total direct costs</t>
    </r>
    <r>
      <rPr>
        <i/>
        <sz val="10"/>
        <rFont val="Arial"/>
        <family val="2"/>
      </rPr>
      <t xml:space="preserve">: (a) add sub-totals of headings 2, 3, 4 and 5; (b) multiply by 10%.
</t>
    </r>
    <r>
      <rPr>
        <i/>
        <sz val="10"/>
        <color indexed="10"/>
        <rFont val="Arial"/>
        <family val="2"/>
      </rPr>
      <t>No documents required.</t>
    </r>
  </si>
  <si>
    <t>NA</t>
  </si>
  <si>
    <t>Management/Governance assessment tool</t>
  </si>
  <si>
    <t>Reimbursement of actually incurred costs only!</t>
  </si>
  <si>
    <r>
      <t xml:space="preserve">For the contracts over </t>
    </r>
    <r>
      <rPr>
        <b/>
        <sz val="10"/>
        <color indexed="10"/>
        <rFont val="Arial"/>
        <family val="2"/>
      </rPr>
      <t>20,000</t>
    </r>
    <r>
      <rPr>
        <sz val="10"/>
        <color indexed="10"/>
        <rFont val="Arial"/>
        <family val="2"/>
      </rPr>
      <t>€</t>
    </r>
    <r>
      <rPr>
        <sz val="10"/>
        <rFont val="Arial"/>
        <family val="2"/>
      </rPr>
      <t xml:space="preserve">:
- </t>
    </r>
    <r>
      <rPr>
        <b/>
        <i/>
        <sz val="10"/>
        <color indexed="10"/>
        <rFont val="Arial"/>
        <family val="2"/>
      </rPr>
      <t>three quotes  in €</t>
    </r>
    <r>
      <rPr>
        <sz val="10"/>
        <rFont val="Arial"/>
        <family val="2"/>
      </rPr>
      <t>;
- evaluation of quotes</t>
    </r>
  </si>
  <si>
    <t>1. Procurement documents.
2. Contracts.
3. Invoices.
4. Proof of payment.
5. Evidence of work done with visibility of the EU and BIOPAMA AC support (logos and disclaimer on the documents).</t>
  </si>
  <si>
    <t>1) Detailed explanations of the use of SIMPLIFIED COST OPTION are included in the Guidelines for Applicants.</t>
  </si>
  <si>
    <t xml:space="preserve">2) Examples of the use of SIMPLIFIED COST OPTION are displayed in the "Useful information for the Applicants </t>
  </si>
  <si>
    <t xml:space="preserve"> 4. BIOPAMA II - Budget for Small Technical All categories of the budget are based on Simplified Costs Option, except for PAME/PAGE assessment tool.</t>
  </si>
  <si>
    <r>
      <t>Project proposal</t>
    </r>
    <r>
      <rPr>
        <b/>
        <vertAlign val="superscript"/>
        <sz val="10"/>
        <rFont val="Arial"/>
        <family val="2"/>
      </rPr>
      <t>2</t>
    </r>
    <r>
      <rPr>
        <b/>
        <sz val="10"/>
        <rFont val="Arial"/>
        <family val="2"/>
      </rPr>
      <t xml:space="preserve"> no STG-P-694</t>
    </r>
  </si>
  <si>
    <r>
      <t>Period of implementation</t>
    </r>
    <r>
      <rPr>
        <b/>
        <vertAlign val="superscript"/>
        <sz val="10"/>
        <rFont val="Arial"/>
        <family val="2"/>
      </rPr>
      <t>3</t>
    </r>
    <r>
      <rPr>
        <b/>
        <sz val="10"/>
        <rFont val="Arial"/>
        <family val="2"/>
      </rPr>
      <t xml:space="preserve">
01/05/2020 - 30/06/2021</t>
    </r>
  </si>
  <si>
    <r>
      <t>Cash</t>
    </r>
    <r>
      <rPr>
        <vertAlign val="superscript"/>
        <sz val="10"/>
        <rFont val="Arial"/>
        <family val="2"/>
      </rPr>
      <t>11</t>
    </r>
    <r>
      <rPr>
        <sz val="10"/>
        <rFont val="Arial"/>
        <family val="2"/>
      </rPr>
      <t xml:space="preserve"> flow Period 1
</t>
    </r>
  </si>
  <si>
    <t xml:space="preserve">Cash flow Period 2
</t>
  </si>
  <si>
    <t xml:space="preserve">Cash flow Period 3
</t>
  </si>
  <si>
    <t xml:space="preserve">Cash flow Period 4
</t>
  </si>
  <si>
    <t>Total amount</t>
  </si>
  <si>
    <t>Flat-rate - maximum 10% over the total of the cost categories 2, 3 and 4 below.</t>
  </si>
  <si>
    <t>2. Vehicles, equipment and supplies UNIT COSTS</t>
  </si>
  <si>
    <t>2.3 Purchase of machines, tools. &lt;description&gt;</t>
  </si>
  <si>
    <t>2.4 Purchase of spare parts/supplies/materials. &lt;description&gt;</t>
  </si>
  <si>
    <t>Subtotal Vehicles, equipment and supplies UNIT COSTS</t>
  </si>
  <si>
    <r>
      <t>3. Works/lightweight construction</t>
    </r>
    <r>
      <rPr>
        <b/>
        <vertAlign val="superscript"/>
        <sz val="10"/>
        <color indexed="8"/>
        <rFont val="Arial"/>
        <family val="2"/>
      </rPr>
      <t xml:space="preserve"> </t>
    </r>
    <r>
      <rPr>
        <b/>
        <sz val="10"/>
        <color indexed="8"/>
        <rFont val="Arial"/>
        <family val="2"/>
      </rPr>
      <t>LUMPSUM on the basis of the quote and contract signed</t>
    </r>
  </si>
  <si>
    <r>
      <t>4. Workshops, trainings, seminars</t>
    </r>
    <r>
      <rPr>
        <b/>
        <vertAlign val="superscript"/>
        <sz val="10"/>
        <rFont val="Arial"/>
        <family val="2"/>
      </rPr>
      <t xml:space="preserve"> </t>
    </r>
    <r>
      <rPr>
        <b/>
        <sz val="10"/>
        <rFont val="Arial"/>
        <family val="2"/>
      </rPr>
      <t>LUMPSUM on the basis of the quote and contract signed</t>
    </r>
  </si>
  <si>
    <t>4.2. Workshop/training/seminar 2 &lt;description&gt;</t>
  </si>
  <si>
    <t>5. Management/Governance assessment tool - reimbursement of actually incurred costs.</t>
  </si>
  <si>
    <t>Consultants Local Travel</t>
  </si>
  <si>
    <t>Sigatoka Sand Dunes National Park/ Momi Battery Historic Park</t>
  </si>
  <si>
    <t>Garrick Reserve</t>
  </si>
  <si>
    <t>Yaduataba Iguana Sanctuary</t>
  </si>
  <si>
    <t>Waisali Rainforest Reserve</t>
  </si>
  <si>
    <t>Nakanacagi Bat Sanctuary</t>
  </si>
  <si>
    <t>Sovi Basin Protected Area</t>
  </si>
  <si>
    <t xml:space="preserve">6. Sub-total direct eligible costs </t>
  </si>
  <si>
    <t>Sum of cash required for 1 + 2 + 3 + 4 + 5</t>
  </si>
  <si>
    <t>7. Indirect costs max. 7%</t>
  </si>
  <si>
    <t>TOTAL CASH REQUIRED 6 + 7</t>
  </si>
  <si>
    <t>2. Insert your project Proposal Number generated by the system.</t>
  </si>
  <si>
    <t>11. Please insert period duration (month, quarter, semester) format dd/mm/yyyy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</si>
</sst>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 &quot;FB&quot;_-;\-* #,##0\ &quot;FB&quot;_-;_-* &quot;-&quot;\ &quot;FB&quot;_-;_-@_-"/>
    <numFmt numFmtId="166" formatCode="_-* #,##0\ _F_B_-;\-* #,##0\ _F_B_-;_-* &quot;-&quot;\ _F_B_-;_-@_-"/>
    <numFmt numFmtId="167" formatCode="_-* #,##0.00\ &quot;FB&quot;_-;\-* #,##0.00\ &quot;FB&quot;_-;_-* &quot;-&quot;??\ &quot;FB&quot;_-;_-@_-"/>
    <numFmt numFmtId="168" formatCode="_-* #,##0.00\ _F_B_-;\-* #,##0.00\ _F_B_-;_-* &quot;-&quot;??\ _F_B_-;_-@_-"/>
    <numFmt numFmtId="169" formatCode="_-[$€-2]\ * #,##0.00_-;\-[$€-2]\ * #,##0.00_-;_-[$€-2]\ * &quot;-&quot;??_-;_-@_-"/>
    <numFmt numFmtId="170" formatCode="_-[$€-2]\ * #,##0_-;\-[$€-2]\ * #,##0_-;_-[$€-2]\ * &quot;-&quot;??_-;_-@_-"/>
    <numFmt numFmtId="171" formatCode="_-* #,##0\ _F_B_-;\-* #,##0\ _F_B_-;_-* &quot;-&quot;??\ _F_B_-;_-@_-"/>
    <numFmt numFmtId="172" formatCode="_([$€-2]\ * #,##0.00_);_([$€-2]\ * \(#,##0.00\);_([$€-2]\ * &quot;-&quot;??_);_(@_)"/>
    <numFmt numFmtId="173" formatCode="_ * #,##0.00_)\ [$€-1]_ ;_ * \(#,##0.00\)\ [$€-1]_ ;_ * &quot;-&quot;??_)\ [$€-1]_ ;_ @_ "/>
    <numFmt numFmtId="174" formatCode="[$-409]d/mmm/yyyy;@"/>
    <numFmt numFmtId="175" formatCode="_-* #,##0.0000_-;\-* #,##0.0000_-;_-* &quot;-&quot;??_-;_-@_-"/>
  </numFmts>
  <fonts count="72" x14ac:knownFonts="1">
    <font>
      <sz val="10"/>
      <name val="Arial"/>
    </font>
    <font>
      <b/>
      <sz val="10"/>
      <name val="Arial"/>
      <family val="2"/>
    </font>
    <font>
      <i/>
      <sz val="10"/>
      <name val="Arial"/>
      <family val="2"/>
    </font>
    <font>
      <b/>
      <i/>
      <sz val="10"/>
      <name val="Arial"/>
      <family val="2"/>
    </font>
    <font>
      <b/>
      <sz val="12"/>
      <name val="Arial"/>
      <family val="2"/>
    </font>
    <font>
      <b/>
      <vertAlign val="superscript"/>
      <sz val="10"/>
      <name val="Arial"/>
      <family val="2"/>
    </font>
    <font>
      <u/>
      <sz val="10"/>
      <color indexed="12"/>
      <name val="Arial"/>
      <family val="2"/>
    </font>
    <font>
      <u/>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i/>
      <vertAlign val="superscript"/>
      <sz val="10"/>
      <color indexed="8"/>
      <name val="Verdana"/>
      <family val="2"/>
    </font>
    <font>
      <vertAlign val="superscript"/>
      <sz val="10"/>
      <color indexed="8"/>
      <name val="Verdana"/>
      <family val="2"/>
    </font>
    <font>
      <b/>
      <vertAlign val="superscript"/>
      <sz val="10"/>
      <color indexed="8"/>
      <name val="Arial"/>
      <family val="2"/>
    </font>
    <font>
      <b/>
      <sz val="10"/>
      <color indexed="8"/>
      <name val="Arial"/>
      <family val="2"/>
    </font>
    <font>
      <i/>
      <sz val="10"/>
      <color indexed="10"/>
      <name val="Arial"/>
      <family val="2"/>
    </font>
    <font>
      <vertAlign val="superscript"/>
      <sz val="10"/>
      <name val="Arial"/>
      <family val="2"/>
    </font>
    <font>
      <b/>
      <i/>
      <sz val="10"/>
      <color indexed="10"/>
      <name val="Arial"/>
      <family val="2"/>
    </font>
    <font>
      <sz val="10"/>
      <color indexed="10"/>
      <name val="Arial"/>
      <family val="2"/>
    </font>
    <font>
      <b/>
      <sz val="10"/>
      <color indexed="10"/>
      <name val="Arial"/>
      <family val="2"/>
    </font>
    <font>
      <b/>
      <sz val="9"/>
      <name val="Arial"/>
      <family val="2"/>
    </font>
    <font>
      <b/>
      <i/>
      <sz val="9"/>
      <name val="Arial"/>
      <family val="2"/>
    </font>
    <font>
      <i/>
      <sz val="9"/>
      <name val="Arial"/>
      <family val="2"/>
    </font>
    <font>
      <sz val="9"/>
      <name val="Arial"/>
      <family val="2"/>
    </font>
    <font>
      <sz val="8"/>
      <color indexed="8"/>
      <name val="Arial"/>
      <family val="2"/>
    </font>
    <font>
      <sz val="10"/>
      <color theme="1"/>
      <name val="Times New Roman"/>
      <family val="1"/>
    </font>
    <font>
      <sz val="10"/>
      <color theme="1"/>
      <name val="Arial"/>
      <family val="2"/>
    </font>
    <font>
      <b/>
      <sz val="12"/>
      <name val="Calibri"/>
      <family val="2"/>
      <scheme val="minor"/>
    </font>
    <font>
      <b/>
      <sz val="10"/>
      <color theme="1"/>
      <name val="Arial"/>
      <family val="2"/>
    </font>
    <font>
      <sz val="10"/>
      <name val="Calibri"/>
      <family val="2"/>
      <scheme val="minor"/>
    </font>
    <font>
      <b/>
      <sz val="10"/>
      <name val="Calibri"/>
      <family val="2"/>
      <scheme val="minor"/>
    </font>
    <font>
      <b/>
      <sz val="10"/>
      <color theme="1"/>
      <name val="Calibri"/>
      <family val="2"/>
      <scheme val="minor"/>
    </font>
    <font>
      <b/>
      <sz val="8"/>
      <color theme="1"/>
      <name val="Calibri"/>
      <family val="2"/>
      <scheme val="minor"/>
    </font>
    <font>
      <b/>
      <sz val="11"/>
      <name val="Calibri"/>
      <family val="2"/>
      <scheme val="minor"/>
    </font>
    <font>
      <b/>
      <sz val="11"/>
      <color theme="1"/>
      <name val="Calibri"/>
      <family val="2"/>
      <scheme val="minor"/>
    </font>
    <font>
      <sz val="11"/>
      <color theme="1"/>
      <name val="Calibri"/>
      <family val="2"/>
      <scheme val="minor"/>
    </font>
    <font>
      <b/>
      <sz val="11"/>
      <color theme="9" tint="-0.24994659260841701"/>
      <name val="Helvetica"/>
    </font>
    <font>
      <sz val="10"/>
      <color theme="1"/>
      <name val="Verdana"/>
      <family val="2"/>
    </font>
    <font>
      <sz val="11"/>
      <color theme="1"/>
      <name val="Calibri"/>
      <family val="2"/>
    </font>
    <font>
      <i/>
      <sz val="10"/>
      <color theme="1"/>
      <name val="Verdana"/>
      <family val="2"/>
    </font>
    <font>
      <b/>
      <sz val="10"/>
      <color theme="1"/>
      <name val="Verdana"/>
      <family val="2"/>
    </font>
    <font>
      <sz val="11"/>
      <color theme="1"/>
      <name val="Arial"/>
      <family val="2"/>
    </font>
    <font>
      <sz val="10"/>
      <name val="Arial"/>
    </font>
    <font>
      <b/>
      <sz val="10"/>
      <name val="Arial"/>
    </font>
    <font>
      <sz val="10"/>
      <color indexed="10"/>
      <name val="Arial"/>
    </font>
    <font>
      <sz val="9"/>
      <color rgb="FF000000"/>
      <name val="Arial"/>
      <family val="2"/>
    </font>
    <font>
      <sz val="10"/>
      <name val="Arial"/>
      <family val="2"/>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4.9958800012207406E-2"/>
        <bgColor indexed="64"/>
      </patternFill>
    </fill>
    <fill>
      <patternFill patternType="solid">
        <fgColor theme="2"/>
        <bgColor indexed="64"/>
      </patternFill>
    </fill>
    <fill>
      <patternFill patternType="solid">
        <fgColor theme="4" tint="0.79995117038483843"/>
        <bgColor indexed="64"/>
      </patternFill>
    </fill>
    <fill>
      <patternFill patternType="solid">
        <fgColor theme="0" tint="-0.14996795556505021"/>
        <bgColor indexed="64"/>
      </patternFill>
    </fill>
    <fill>
      <patternFill patternType="solid">
        <fgColor theme="3" tint="0.79995117038483843"/>
        <bgColor indexed="64"/>
      </patternFill>
    </fill>
    <fill>
      <patternFill patternType="solid">
        <fgColor theme="6" tint="0.59996337778862885"/>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double">
        <color rgb="FFFF0000"/>
      </left>
      <right style="double">
        <color rgb="FFFF0000"/>
      </right>
      <top style="double">
        <color rgb="FFFF0000"/>
      </top>
      <bottom/>
      <diagonal/>
    </border>
    <border>
      <left style="double">
        <color rgb="FFFF0000"/>
      </left>
      <right style="double">
        <color rgb="FFFF0000"/>
      </right>
      <top/>
      <bottom/>
      <diagonal/>
    </border>
    <border>
      <left style="double">
        <color rgb="FFFF0000"/>
      </left>
      <right style="double">
        <color rgb="FFFF0000"/>
      </right>
      <top/>
      <bottom style="double">
        <color rgb="FFFF0000"/>
      </bottom>
      <diagonal/>
    </border>
  </borders>
  <cellStyleXfs count="5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7" borderId="1" applyNumberFormat="0" applyAlignment="0" applyProtection="0"/>
    <xf numFmtId="0" fontId="12" fillId="20" borderId="2" applyNumberFormat="0" applyAlignment="0" applyProtection="0"/>
    <xf numFmtId="168" fontId="67" fillId="0" borderId="0" applyFont="0" applyFill="0" applyBorder="0" applyAlignment="0" applyProtection="0"/>
    <xf numFmtId="166" fontId="67" fillId="0" borderId="0" applyFont="0" applyFill="0" applyBorder="0" applyAlignment="0" applyProtection="0"/>
    <xf numFmtId="164" fontId="60" fillId="0" borderId="0" applyFill="0" applyBorder="0" applyAlignment="0" applyProtection="0"/>
    <xf numFmtId="167" fontId="67" fillId="0" borderId="0" applyFont="0" applyFill="0" applyBorder="0" applyAlignment="0" applyProtection="0"/>
    <xf numFmtId="165" fontId="67"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1" borderId="0" applyNumberFormat="0" applyBorder="0" applyAlignment="0" applyProtection="0"/>
    <xf numFmtId="0" fontId="67" fillId="0" borderId="0"/>
    <xf numFmtId="0" fontId="66" fillId="0" borderId="0"/>
    <xf numFmtId="0" fontId="67" fillId="0" borderId="0"/>
    <xf numFmtId="0" fontId="8" fillId="0" borderId="0"/>
    <xf numFmtId="0" fontId="8" fillId="22" borderId="7" applyNumberFormat="0" applyFont="0" applyAlignment="0" applyProtection="0"/>
    <xf numFmtId="0" fontId="21" fillId="7" borderId="8" applyNumberFormat="0" applyAlignment="0" applyProtection="0"/>
    <xf numFmtId="9" fontId="67"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82">
    <xf numFmtId="0" fontId="0" fillId="0" borderId="0" xfId="0" applyAlignment="1"/>
    <xf numFmtId="0" fontId="0" fillId="0" borderId="10" xfId="0" applyBorder="1" applyAlignment="1"/>
    <xf numFmtId="0" fontId="2" fillId="0" borderId="10" xfId="0" applyFont="1" applyBorder="1" applyAlignment="1"/>
    <xf numFmtId="0" fontId="0" fillId="0" borderId="10" xfId="0" applyFont="1" applyBorder="1" applyAlignment="1"/>
    <xf numFmtId="0" fontId="0" fillId="7" borderId="0" xfId="0" applyFill="1" applyAlignment="1"/>
    <xf numFmtId="0" fontId="0" fillId="0" borderId="0" xfId="0" applyAlignment="1">
      <alignment wrapText="1"/>
    </xf>
    <xf numFmtId="0" fontId="0" fillId="0" borderId="11" xfId="0" applyFont="1" applyBorder="1" applyAlignment="1">
      <alignment wrapText="1"/>
    </xf>
    <xf numFmtId="0" fontId="0" fillId="0" borderId="0" xfId="0" applyFill="1" applyAlignment="1"/>
    <xf numFmtId="0" fontId="0" fillId="0" borderId="12" xfId="0" applyBorder="1" applyAlignment="1"/>
    <xf numFmtId="0" fontId="0" fillId="0" borderId="12" xfId="0" applyFont="1" applyBorder="1" applyAlignment="1"/>
    <xf numFmtId="0" fontId="1" fillId="0" borderId="11" xfId="0" applyFont="1" applyBorder="1" applyAlignment="1">
      <alignment vertical="center" wrapText="1"/>
    </xf>
    <xf numFmtId="0" fontId="67" fillId="0" borderId="0" xfId="44"/>
    <xf numFmtId="0" fontId="8" fillId="0" borderId="0" xfId="47"/>
    <xf numFmtId="0" fontId="0" fillId="0" borderId="0" xfId="44" applyFont="1"/>
    <xf numFmtId="0" fontId="0" fillId="0" borderId="0" xfId="44" applyFont="1" applyFill="1"/>
    <xf numFmtId="0" fontId="25" fillId="0" borderId="0" xfId="44" applyFont="1" applyAlignment="1">
      <alignment horizontal="left"/>
    </xf>
    <xf numFmtId="0" fontId="27" fillId="0" borderId="0" xfId="44" applyFont="1"/>
    <xf numFmtId="0" fontId="28" fillId="0" borderId="0" xfId="44" applyFont="1" applyAlignment="1">
      <alignment horizontal="left"/>
    </xf>
    <xf numFmtId="0" fontId="28" fillId="0" borderId="13" xfId="44" applyFont="1" applyBorder="1" applyAlignment="1">
      <alignment horizontal="left"/>
    </xf>
    <xf numFmtId="0" fontId="27" fillId="0" borderId="14" xfId="44" applyFont="1" applyBorder="1"/>
    <xf numFmtId="0" fontId="28" fillId="23" borderId="15" xfId="44" applyFont="1" applyFill="1" applyBorder="1" applyAlignment="1">
      <alignment horizontal="center"/>
    </xf>
    <xf numFmtId="0" fontId="28" fillId="23" borderId="16" xfId="44" applyFont="1" applyFill="1" applyBorder="1" applyAlignment="1">
      <alignment horizontal="center"/>
    </xf>
    <xf numFmtId="0" fontId="28" fillId="0" borderId="17" xfId="44" applyFont="1" applyBorder="1" applyAlignment="1">
      <alignment horizontal="left"/>
    </xf>
    <xf numFmtId="0" fontId="27" fillId="0" borderId="0" xfId="44" applyFont="1" applyBorder="1"/>
    <xf numFmtId="0" fontId="28" fillId="23" borderId="18" xfId="44" applyFont="1" applyFill="1" applyBorder="1" applyAlignment="1">
      <alignment horizontal="center" wrapText="1"/>
    </xf>
    <xf numFmtId="0" fontId="28" fillId="23" borderId="19" xfId="44" applyFont="1" applyFill="1" applyBorder="1" applyAlignment="1">
      <alignment horizontal="center" vertical="center"/>
    </xf>
    <xf numFmtId="0" fontId="28" fillId="23" borderId="20" xfId="44" applyFont="1" applyFill="1" applyBorder="1"/>
    <xf numFmtId="0" fontId="27" fillId="23" borderId="21" xfId="44" applyFont="1" applyFill="1" applyBorder="1"/>
    <xf numFmtId="0" fontId="27" fillId="7" borderId="0" xfId="44" applyFont="1" applyFill="1" applyBorder="1"/>
    <xf numFmtId="0" fontId="27" fillId="7" borderId="22" xfId="44" applyFont="1" applyFill="1" applyBorder="1"/>
    <xf numFmtId="0" fontId="27" fillId="0" borderId="17" xfId="44" applyFont="1" applyBorder="1"/>
    <xf numFmtId="0" fontId="27" fillId="0" borderId="17" xfId="44" applyFont="1" applyFill="1" applyBorder="1"/>
    <xf numFmtId="0" fontId="27" fillId="24" borderId="10" xfId="44" applyFont="1" applyFill="1" applyBorder="1"/>
    <xf numFmtId="0" fontId="29" fillId="0" borderId="0" xfId="47" applyFont="1" applyBorder="1"/>
    <xf numFmtId="0" fontId="30" fillId="0" borderId="23" xfId="44" applyFont="1" applyBorder="1"/>
    <xf numFmtId="0" fontId="30" fillId="0" borderId="11" xfId="44" applyFont="1" applyBorder="1"/>
    <xf numFmtId="0" fontId="27" fillId="0" borderId="24" xfId="44" applyFont="1" applyBorder="1"/>
    <xf numFmtId="0" fontId="27" fillId="0" borderId="11" xfId="44" applyFont="1" applyBorder="1"/>
    <xf numFmtId="0" fontId="27" fillId="25" borderId="25" xfId="44" applyFont="1" applyFill="1" applyBorder="1"/>
    <xf numFmtId="0" fontId="27" fillId="25" borderId="26" xfId="44" applyFont="1" applyFill="1" applyBorder="1"/>
    <xf numFmtId="0" fontId="27" fillId="26" borderId="17" xfId="44" applyFont="1" applyFill="1" applyBorder="1"/>
    <xf numFmtId="0" fontId="27" fillId="26" borderId="0" xfId="44" applyFont="1" applyFill="1" applyBorder="1"/>
    <xf numFmtId="0" fontId="27" fillId="24" borderId="27" xfId="44" applyFont="1" applyFill="1" applyBorder="1"/>
    <xf numFmtId="0" fontId="27" fillId="0" borderId="0" xfId="44" applyFont="1" applyFill="1" applyBorder="1"/>
    <xf numFmtId="0" fontId="27" fillId="24" borderId="28" xfId="44" applyFont="1" applyFill="1" applyBorder="1"/>
    <xf numFmtId="0" fontId="27" fillId="27" borderId="17" xfId="44" applyFont="1" applyFill="1" applyBorder="1" applyAlignment="1">
      <alignment wrapText="1"/>
    </xf>
    <xf numFmtId="0" fontId="27" fillId="27" borderId="0" xfId="44" applyFont="1" applyFill="1" applyBorder="1"/>
    <xf numFmtId="0" fontId="27" fillId="27" borderId="17" xfId="44" applyFont="1" applyFill="1" applyBorder="1"/>
    <xf numFmtId="0" fontId="27" fillId="24" borderId="29" xfId="44" applyFont="1" applyFill="1" applyBorder="1"/>
    <xf numFmtId="0" fontId="27" fillId="27" borderId="26" xfId="44" applyFont="1" applyFill="1" applyBorder="1"/>
    <xf numFmtId="0" fontId="27" fillId="27" borderId="30" xfId="44" applyFont="1" applyFill="1" applyBorder="1"/>
    <xf numFmtId="0" fontId="27" fillId="27" borderId="31" xfId="44" applyFont="1" applyFill="1" applyBorder="1"/>
    <xf numFmtId="0" fontId="27" fillId="7" borderId="19" xfId="44" applyFont="1" applyFill="1" applyBorder="1"/>
    <xf numFmtId="0" fontId="29" fillId="0" borderId="0" xfId="47" applyFont="1"/>
    <xf numFmtId="0" fontId="32" fillId="27" borderId="25" xfId="44" applyFont="1" applyFill="1" applyBorder="1"/>
    <xf numFmtId="0" fontId="32" fillId="0" borderId="17" xfId="44" applyFont="1" applyFill="1" applyBorder="1"/>
    <xf numFmtId="0" fontId="62" fillId="23" borderId="21" xfId="44" applyFont="1" applyFill="1" applyBorder="1"/>
    <xf numFmtId="0" fontId="65" fillId="23" borderId="20" xfId="44" applyFont="1" applyFill="1" applyBorder="1"/>
    <xf numFmtId="0" fontId="64" fillId="0" borderId="32" xfId="44" applyFont="1" applyBorder="1"/>
    <xf numFmtId="0" fontId="62" fillId="25" borderId="25" xfId="44" applyFont="1" applyFill="1" applyBorder="1"/>
    <xf numFmtId="0" fontId="62" fillId="25" borderId="26" xfId="44" applyFont="1" applyFill="1" applyBorder="1"/>
    <xf numFmtId="0" fontId="62" fillId="7" borderId="0" xfId="44" applyFont="1" applyFill="1" applyBorder="1"/>
    <xf numFmtId="0" fontId="62" fillId="7" borderId="22" xfId="44" applyFont="1" applyFill="1" applyBorder="1"/>
    <xf numFmtId="0" fontId="51" fillId="0" borderId="0" xfId="44" applyFont="1"/>
    <xf numFmtId="0" fontId="63" fillId="0" borderId="0" xfId="47" applyFont="1"/>
    <xf numFmtId="0" fontId="62" fillId="26" borderId="17" xfId="44" applyFont="1" applyFill="1" applyBorder="1"/>
    <xf numFmtId="0" fontId="62" fillId="26" borderId="0" xfId="44" applyFont="1" applyFill="1" applyBorder="1"/>
    <xf numFmtId="0" fontId="62" fillId="24" borderId="10" xfId="44" applyFont="1" applyFill="1" applyBorder="1"/>
    <xf numFmtId="0" fontId="50" fillId="0" borderId="0" xfId="47" applyFont="1" applyBorder="1"/>
    <xf numFmtId="0" fontId="50" fillId="0" borderId="0" xfId="47" applyFont="1"/>
    <xf numFmtId="0" fontId="0" fillId="0" borderId="33" xfId="0" applyFont="1" applyBorder="1" applyAlignment="1">
      <alignment wrapText="1"/>
    </xf>
    <xf numFmtId="0" fontId="53" fillId="0" borderId="11" xfId="0" applyFont="1" applyBorder="1" applyAlignment="1">
      <alignment vertical="center" wrapText="1"/>
    </xf>
    <xf numFmtId="169" fontId="0" fillId="0" borderId="10" xfId="0" applyNumberFormat="1" applyFont="1" applyBorder="1" applyAlignment="1"/>
    <xf numFmtId="0" fontId="0" fillId="0" borderId="34" xfId="0" applyFont="1" applyBorder="1" applyAlignment="1">
      <alignment wrapText="1"/>
    </xf>
    <xf numFmtId="0" fontId="0" fillId="0" borderId="35" xfId="0" applyFont="1" applyBorder="1" applyAlignment="1">
      <alignment wrapText="1"/>
    </xf>
    <xf numFmtId="0" fontId="1" fillId="0" borderId="13" xfId="0" applyFont="1" applyFill="1" applyBorder="1" applyAlignment="1">
      <alignment horizontal="center" wrapText="1"/>
    </xf>
    <xf numFmtId="0" fontId="1" fillId="0" borderId="36" xfId="0" applyFont="1" applyFill="1" applyBorder="1" applyAlignment="1">
      <alignment wrapText="1"/>
    </xf>
    <xf numFmtId="0" fontId="1" fillId="0" borderId="33" xfId="0" applyFont="1" applyBorder="1" applyAlignment="1">
      <alignment vertical="center" wrapText="1"/>
    </xf>
    <xf numFmtId="0" fontId="53" fillId="0" borderId="33" xfId="0" applyFont="1" applyBorder="1" applyAlignment="1">
      <alignment vertical="center" wrapText="1"/>
    </xf>
    <xf numFmtId="0" fontId="1" fillId="7" borderId="15" xfId="0" applyFont="1" applyFill="1" applyBorder="1" applyAlignment="1">
      <alignment horizontal="center"/>
    </xf>
    <xf numFmtId="0" fontId="2" fillId="7" borderId="37" xfId="0" applyFont="1" applyFill="1" applyBorder="1" applyAlignment="1">
      <alignment horizontal="center" wrapText="1"/>
    </xf>
    <xf numFmtId="0" fontId="1" fillId="0" borderId="35" xfId="0" applyFont="1" applyBorder="1" applyAlignment="1">
      <alignment horizontal="center" wrapText="1"/>
    </xf>
    <xf numFmtId="0" fontId="1" fillId="7" borderId="16" xfId="0" applyFont="1" applyFill="1" applyBorder="1" applyAlignment="1">
      <alignment horizontal="center"/>
    </xf>
    <xf numFmtId="0" fontId="2" fillId="7" borderId="38" xfId="0" applyFont="1" applyFill="1" applyBorder="1" applyAlignment="1">
      <alignment horizontal="center" wrapText="1"/>
    </xf>
    <xf numFmtId="0" fontId="1" fillId="0" borderId="39" xfId="0" applyFont="1" applyBorder="1" applyAlignment="1">
      <alignment horizontal="center" wrapText="1"/>
    </xf>
    <xf numFmtId="0" fontId="2" fillId="0" borderId="10" xfId="0" applyFont="1" applyBorder="1" applyAlignment="1">
      <alignment wrapText="1"/>
    </xf>
    <xf numFmtId="0" fontId="0" fillId="0" borderId="40" xfId="0" applyFont="1" applyBorder="1" applyAlignment="1"/>
    <xf numFmtId="0" fontId="2" fillId="0" borderId="41" xfId="0" applyFont="1" applyBorder="1" applyAlignment="1"/>
    <xf numFmtId="0" fontId="0" fillId="0" borderId="41" xfId="0" applyBorder="1" applyAlignment="1"/>
    <xf numFmtId="0" fontId="0" fillId="0" borderId="42" xfId="0" applyBorder="1" applyAlignment="1"/>
    <xf numFmtId="0" fontId="0" fillId="0" borderId="43" xfId="0" applyFont="1" applyBorder="1" applyAlignment="1"/>
    <xf numFmtId="0" fontId="1" fillId="28" borderId="25" xfId="0" applyFont="1" applyFill="1" applyBorder="1" applyAlignment="1">
      <alignment horizontal="center" vertical="center"/>
    </xf>
    <xf numFmtId="0" fontId="2" fillId="28" borderId="44" xfId="0" applyFont="1" applyFill="1" applyBorder="1" applyAlignment="1"/>
    <xf numFmtId="0" fontId="0" fillId="28" borderId="44" xfId="0" applyFill="1" applyBorder="1" applyAlignment="1"/>
    <xf numFmtId="0" fontId="0" fillId="28" borderId="45" xfId="0" applyFill="1" applyBorder="1" applyAlignment="1"/>
    <xf numFmtId="0" fontId="0" fillId="0" borderId="12" xfId="0" applyFont="1" applyBorder="1" applyAlignment="1">
      <alignment wrapText="1"/>
    </xf>
    <xf numFmtId="0" fontId="0" fillId="0" borderId="0" xfId="0" applyFont="1" applyAlignment="1"/>
    <xf numFmtId="0" fontId="51" fillId="0" borderId="0" xfId="0" applyFont="1" applyAlignment="1">
      <alignment horizontal="left" wrapText="1"/>
    </xf>
    <xf numFmtId="0" fontId="0" fillId="0" borderId="43" xfId="0" applyFont="1" applyBorder="1" applyAlignment="1">
      <alignment wrapText="1"/>
    </xf>
    <xf numFmtId="169" fontId="0" fillId="0" borderId="10" xfId="0" applyNumberFormat="1" applyBorder="1" applyAlignment="1"/>
    <xf numFmtId="0" fontId="1" fillId="28" borderId="46" xfId="0" applyFont="1" applyFill="1" applyBorder="1" applyAlignment="1">
      <alignment horizontal="center" vertical="center"/>
    </xf>
    <xf numFmtId="0" fontId="2" fillId="28" borderId="47" xfId="0" applyFont="1" applyFill="1" applyBorder="1" applyAlignment="1"/>
    <xf numFmtId="0" fontId="0" fillId="28" borderId="47" xfId="0" applyFill="1" applyBorder="1" applyAlignment="1"/>
    <xf numFmtId="0" fontId="0" fillId="28" borderId="48" xfId="0" applyFill="1" applyBorder="1" applyAlignment="1"/>
    <xf numFmtId="0" fontId="1" fillId="0" borderId="49" xfId="0" applyFont="1" applyFill="1" applyBorder="1" applyAlignment="1">
      <alignment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3" fillId="0" borderId="0" xfId="0" applyFont="1" applyFill="1" applyBorder="1" applyAlignment="1">
      <alignment wrapText="1"/>
    </xf>
    <xf numFmtId="169" fontId="3" fillId="0" borderId="0" xfId="0" applyNumberFormat="1" applyFont="1" applyFill="1" applyBorder="1" applyAlignment="1">
      <alignment wrapText="1"/>
    </xf>
    <xf numFmtId="0" fontId="0" fillId="0" borderId="50" xfId="0" applyFont="1" applyFill="1" applyBorder="1" applyAlignment="1">
      <alignment wrapText="1"/>
    </xf>
    <xf numFmtId="169" fontId="0" fillId="0" borderId="50" xfId="0" applyNumberFormat="1" applyFill="1" applyBorder="1" applyAlignment="1"/>
    <xf numFmtId="0" fontId="0" fillId="0" borderId="0" xfId="0" applyBorder="1" applyAlignment="1"/>
    <xf numFmtId="0" fontId="0" fillId="0" borderId="0" xfId="0" applyFont="1" applyBorder="1" applyAlignment="1">
      <alignment wrapText="1"/>
    </xf>
    <xf numFmtId="169" fontId="0" fillId="0" borderId="0" xfId="0" applyNumberFormat="1" applyBorder="1" applyAlignment="1"/>
    <xf numFmtId="0" fontId="0" fillId="0" borderId="11" xfId="0" applyFont="1" applyBorder="1" applyAlignment="1">
      <alignment vertical="center" wrapText="1"/>
    </xf>
    <xf numFmtId="0" fontId="0" fillId="0" borderId="51" xfId="0" applyBorder="1" applyAlignment="1"/>
    <xf numFmtId="0" fontId="0" fillId="0" borderId="44" xfId="0" applyBorder="1" applyAlignment="1"/>
    <xf numFmtId="0" fontId="0" fillId="0" borderId="52" xfId="0" applyBorder="1" applyAlignment="1"/>
    <xf numFmtId="0" fontId="0" fillId="29" borderId="16" xfId="0" applyFill="1" applyBorder="1" applyAlignment="1"/>
    <xf numFmtId="0" fontId="0" fillId="29" borderId="22" xfId="0" applyFill="1" applyBorder="1" applyAlignment="1"/>
    <xf numFmtId="0" fontId="1" fillId="29" borderId="22" xfId="0" applyFont="1" applyFill="1" applyBorder="1" applyAlignment="1">
      <alignment horizontal="center"/>
    </xf>
    <xf numFmtId="0" fontId="1" fillId="29" borderId="19" xfId="0" applyFont="1" applyFill="1" applyBorder="1" applyAlignment="1">
      <alignment horizontal="center"/>
    </xf>
    <xf numFmtId="0" fontId="0" fillId="29" borderId="15" xfId="0" applyFill="1" applyBorder="1" applyAlignment="1"/>
    <xf numFmtId="0" fontId="0" fillId="29" borderId="53" xfId="0" applyFill="1" applyBorder="1" applyAlignment="1"/>
    <xf numFmtId="0" fontId="1" fillId="29" borderId="53" xfId="0" applyFont="1" applyFill="1" applyBorder="1" applyAlignment="1">
      <alignment horizontal="center"/>
    </xf>
    <xf numFmtId="0" fontId="1" fillId="29" borderId="18" xfId="0" applyFont="1" applyFill="1" applyBorder="1" applyAlignment="1">
      <alignment horizontal="center"/>
    </xf>
    <xf numFmtId="0" fontId="1" fillId="0" borderId="0" xfId="0" applyFont="1" applyAlignment="1">
      <alignment wrapText="1"/>
    </xf>
    <xf numFmtId="0" fontId="0" fillId="0" borderId="0" xfId="0" applyFont="1" applyAlignment="1">
      <alignment wrapText="1"/>
    </xf>
    <xf numFmtId="0" fontId="1" fillId="28" borderId="46" xfId="0" applyFont="1" applyFill="1" applyBorder="1" applyAlignment="1">
      <alignment horizontal="center" vertical="center" wrapText="1"/>
    </xf>
    <xf numFmtId="0" fontId="0" fillId="28" borderId="47" xfId="0" applyFont="1" applyFill="1" applyBorder="1" applyAlignment="1">
      <alignment horizontal="center"/>
    </xf>
    <xf numFmtId="0" fontId="0" fillId="28" borderId="48" xfId="0" applyFont="1" applyFill="1" applyBorder="1" applyAlignment="1">
      <alignment horizontal="center"/>
    </xf>
    <xf numFmtId="0" fontId="1" fillId="0" borderId="33" xfId="0" applyNumberFormat="1" applyFont="1" applyBorder="1" applyAlignment="1">
      <alignment vertical="center" wrapText="1"/>
    </xf>
    <xf numFmtId="0" fontId="0" fillId="0" borderId="0" xfId="0" applyFont="1" applyFill="1" applyAlignment="1"/>
    <xf numFmtId="0" fontId="0" fillId="0" borderId="0" xfId="0" applyFont="1" applyFill="1" applyAlignment="1">
      <alignment wrapText="1"/>
    </xf>
    <xf numFmtId="0" fontId="0" fillId="28" borderId="48" xfId="0" applyFont="1" applyFill="1" applyBorder="1" applyAlignment="1">
      <alignment wrapText="1"/>
    </xf>
    <xf numFmtId="0" fontId="4" fillId="29" borderId="0" xfId="0" applyFont="1" applyFill="1" applyBorder="1" applyAlignment="1">
      <alignment horizontal="left" wrapText="1"/>
    </xf>
    <xf numFmtId="0" fontId="4" fillId="29" borderId="27" xfId="0" applyFont="1" applyFill="1" applyBorder="1" applyAlignment="1">
      <alignment horizontal="left" vertical="top" wrapText="1"/>
    </xf>
    <xf numFmtId="0" fontId="1" fillId="29" borderId="46" xfId="0" applyFont="1" applyFill="1" applyBorder="1" applyAlignment="1">
      <alignment vertical="center" wrapText="1"/>
    </xf>
    <xf numFmtId="0" fontId="3" fillId="29" borderId="33" xfId="0" applyFont="1" applyFill="1" applyBorder="1" applyAlignment="1">
      <alignment wrapText="1"/>
    </xf>
    <xf numFmtId="0" fontId="3" fillId="29" borderId="35" xfId="0" applyFont="1" applyFill="1" applyBorder="1" applyAlignment="1">
      <alignment horizontal="center"/>
    </xf>
    <xf numFmtId="0" fontId="3" fillId="29" borderId="39" xfId="0" applyFont="1" applyFill="1" applyBorder="1" applyAlignment="1"/>
    <xf numFmtId="0" fontId="3" fillId="29" borderId="35" xfId="0" applyFont="1" applyFill="1" applyBorder="1" applyAlignment="1">
      <alignment wrapText="1"/>
    </xf>
    <xf numFmtId="0" fontId="3" fillId="29" borderId="39" xfId="0" applyFont="1" applyFill="1" applyBorder="1" applyAlignment="1">
      <alignment wrapText="1"/>
    </xf>
    <xf numFmtId="0" fontId="3" fillId="29" borderId="54" xfId="0" applyFont="1" applyFill="1" applyBorder="1" applyAlignment="1">
      <alignment wrapText="1"/>
    </xf>
    <xf numFmtId="0" fontId="3" fillId="29" borderId="55" xfId="0" applyFont="1" applyFill="1" applyBorder="1" applyAlignment="1">
      <alignment wrapText="1"/>
    </xf>
    <xf numFmtId="0" fontId="3" fillId="29" borderId="56" xfId="0" applyFont="1" applyFill="1" applyBorder="1" applyAlignment="1">
      <alignment wrapText="1"/>
    </xf>
    <xf numFmtId="0" fontId="3" fillId="29" borderId="10" xfId="0" applyFont="1" applyFill="1" applyBorder="1" applyAlignment="1">
      <alignment wrapText="1"/>
    </xf>
    <xf numFmtId="169" fontId="3" fillId="29" borderId="10" xfId="0" applyNumberFormat="1" applyFont="1" applyFill="1" applyBorder="1" applyAlignment="1">
      <alignment wrapText="1"/>
    </xf>
    <xf numFmtId="0" fontId="0" fillId="29" borderId="11" xfId="0" applyFont="1" applyFill="1" applyBorder="1" applyAlignment="1">
      <alignment wrapText="1"/>
    </xf>
    <xf numFmtId="169" fontId="0" fillId="29" borderId="10" xfId="0" applyNumberFormat="1" applyFill="1" applyBorder="1" applyAlignment="1"/>
    <xf numFmtId="0" fontId="0" fillId="0" borderId="10" xfId="0" applyFont="1" applyBorder="1" applyAlignment="1">
      <alignment wrapText="1"/>
    </xf>
    <xf numFmtId="0" fontId="0" fillId="0" borderId="10" xfId="0" applyFont="1" applyBorder="1" applyAlignment="1">
      <alignment vertical="top"/>
    </xf>
    <xf numFmtId="0" fontId="0" fillId="0" borderId="44" xfId="0" applyFont="1" applyFill="1" applyBorder="1" applyAlignment="1">
      <alignment wrapText="1"/>
    </xf>
    <xf numFmtId="0" fontId="0" fillId="28" borderId="47" xfId="0" applyFont="1" applyFill="1" applyBorder="1" applyAlignment="1">
      <alignment horizontal="left" vertical="top" wrapText="1"/>
    </xf>
    <xf numFmtId="49" fontId="61" fillId="0" borderId="57" xfId="44" applyNumberFormat="1" applyFont="1" applyBorder="1" applyAlignment="1">
      <alignment wrapText="1"/>
    </xf>
    <xf numFmtId="49" fontId="0" fillId="0" borderId="57" xfId="0" applyNumberFormat="1" applyFont="1" applyBorder="1" applyAlignment="1"/>
    <xf numFmtId="49" fontId="0" fillId="0" borderId="57" xfId="0" applyNumberFormat="1" applyFont="1" applyFill="1" applyBorder="1" applyAlignment="1"/>
    <xf numFmtId="0" fontId="51"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49" fontId="61" fillId="0" borderId="57" xfId="44" applyNumberFormat="1" applyFont="1" applyFill="1" applyBorder="1" applyAlignment="1">
      <alignment wrapText="1"/>
    </xf>
    <xf numFmtId="49" fontId="61" fillId="0" borderId="58" xfId="44" applyNumberFormat="1" applyFont="1" applyBorder="1" applyAlignment="1">
      <alignment wrapText="1"/>
    </xf>
    <xf numFmtId="0" fontId="0" fillId="0" borderId="0" xfId="0" applyFont="1" applyBorder="1" applyAlignment="1"/>
    <xf numFmtId="49" fontId="8" fillId="0" borderId="57" xfId="0" applyNumberFormat="1" applyFont="1" applyBorder="1" applyAlignment="1"/>
    <xf numFmtId="49" fontId="0" fillId="0" borderId="0" xfId="0" applyNumberFormat="1" applyFont="1" applyBorder="1" applyAlignment="1"/>
    <xf numFmtId="0" fontId="0" fillId="0" borderId="10" xfId="0" applyFont="1" applyBorder="1" applyAlignment="1"/>
    <xf numFmtId="0" fontId="0" fillId="0" borderId="10" xfId="0" applyBorder="1" applyAlignment="1"/>
    <xf numFmtId="49" fontId="8" fillId="0" borderId="52" xfId="0" applyNumberFormat="1" applyFont="1" applyBorder="1" applyAlignment="1"/>
    <xf numFmtId="49" fontId="0" fillId="0" borderId="57" xfId="0" applyNumberFormat="1" applyBorder="1" applyAlignment="1"/>
    <xf numFmtId="0" fontId="1" fillId="0" borderId="10" xfId="0" applyFont="1" applyBorder="1" applyAlignment="1">
      <alignment wrapText="1"/>
    </xf>
    <xf numFmtId="0" fontId="1" fillId="0" borderId="59" xfId="0" applyFont="1" applyBorder="1" applyAlignment="1">
      <alignment horizontal="center" wrapText="1"/>
    </xf>
    <xf numFmtId="0" fontId="1" fillId="0" borderId="60" xfId="0" applyFont="1" applyBorder="1" applyAlignment="1">
      <alignment horizontal="center" wrapText="1"/>
    </xf>
    <xf numFmtId="49" fontId="0" fillId="0" borderId="57" xfId="0" applyNumberFormat="1" applyFont="1" applyBorder="1" applyAlignment="1"/>
    <xf numFmtId="49" fontId="8" fillId="0" borderId="57" xfId="0" applyNumberFormat="1" applyFont="1" applyBorder="1" applyAlignment="1">
      <alignment wrapText="1"/>
    </xf>
    <xf numFmtId="0" fontId="0" fillId="0" borderId="61" xfId="0" applyFont="1" applyBorder="1" applyAlignment="1">
      <alignment wrapText="1"/>
    </xf>
    <xf numFmtId="0" fontId="0" fillId="0" borderId="62" xfId="0" applyFont="1" applyBorder="1" applyAlignment="1"/>
    <xf numFmtId="49" fontId="8" fillId="0" borderId="52" xfId="0" applyNumberFormat="1" applyFont="1" applyBorder="1" applyAlignment="1">
      <alignment wrapText="1"/>
    </xf>
    <xf numFmtId="0" fontId="0" fillId="0" borderId="51" xfId="0" applyBorder="1" applyAlignment="1">
      <alignment wrapText="1"/>
    </xf>
    <xf numFmtId="0" fontId="0" fillId="0" borderId="10" xfId="0" applyBorder="1" applyAlignment="1">
      <alignment wrapText="1"/>
    </xf>
    <xf numFmtId="0" fontId="8" fillId="0" borderId="52" xfId="0" applyFont="1" applyBorder="1" applyAlignment="1">
      <alignment wrapText="1"/>
    </xf>
    <xf numFmtId="0" fontId="0" fillId="0" borderId="61" xfId="0" applyFont="1" applyBorder="1" applyAlignment="1"/>
    <xf numFmtId="0" fontId="0" fillId="0" borderId="35" xfId="0" applyFont="1" applyBorder="1" applyAlignment="1">
      <alignment horizontal="left" vertical="top" wrapText="1"/>
    </xf>
    <xf numFmtId="0" fontId="0" fillId="0" borderId="59" xfId="0" applyFont="1" applyBorder="1" applyAlignment="1">
      <alignment horizontal="left" vertical="top" wrapText="1"/>
    </xf>
    <xf numFmtId="49" fontId="0" fillId="0" borderId="57" xfId="0" applyNumberFormat="1" applyFill="1" applyBorder="1" applyAlignment="1"/>
    <xf numFmtId="0" fontId="0" fillId="0" borderId="57" xfId="0" applyBorder="1" applyAlignment="1"/>
    <xf numFmtId="0" fontId="0" fillId="0" borderId="58" xfId="0" applyBorder="1" applyAlignment="1"/>
    <xf numFmtId="49" fontId="0" fillId="0" borderId="57" xfId="0" applyNumberFormat="1" applyFont="1" applyBorder="1" applyAlignment="1">
      <alignment wrapText="1"/>
    </xf>
    <xf numFmtId="49" fontId="0" fillId="0" borderId="58" xfId="0" applyNumberFormat="1" applyBorder="1" applyAlignment="1"/>
    <xf numFmtId="49" fontId="0" fillId="0" borderId="58" xfId="0" applyNumberFormat="1" applyFont="1" applyBorder="1" applyAlignment="1"/>
    <xf numFmtId="0" fontId="0" fillId="0" borderId="39" xfId="0" applyFont="1" applyBorder="1" applyAlignment="1">
      <alignment horizontal="left" wrapText="1"/>
    </xf>
    <xf numFmtId="0" fontId="0" fillId="0" borderId="63" xfId="0" applyFont="1" applyBorder="1" applyAlignment="1">
      <alignment vertical="center" wrapText="1"/>
    </xf>
    <xf numFmtId="170" fontId="0" fillId="0" borderId="0" xfId="0" applyNumberFormat="1" applyAlignment="1"/>
    <xf numFmtId="170" fontId="0" fillId="29" borderId="10" xfId="0" applyNumberFormat="1" applyFill="1" applyBorder="1" applyAlignment="1"/>
    <xf numFmtId="170" fontId="3" fillId="29" borderId="10" xfId="0" applyNumberFormat="1" applyFont="1" applyFill="1" applyBorder="1" applyAlignment="1">
      <alignment wrapText="1"/>
    </xf>
    <xf numFmtId="0" fontId="51" fillId="0" borderId="0" xfId="0" applyFont="1" applyAlignment="1">
      <alignment horizontal="left" wrapText="1"/>
    </xf>
    <xf numFmtId="173" fontId="0" fillId="0" borderId="64" xfId="0" applyNumberFormat="1" applyFont="1" applyFill="1" applyBorder="1" applyAlignment="1">
      <alignment vertical="center" wrapText="1"/>
    </xf>
    <xf numFmtId="173" fontId="1" fillId="0" borderId="65" xfId="0" applyNumberFormat="1" applyFont="1" applyFill="1" applyBorder="1" applyAlignment="1">
      <alignment vertical="top"/>
    </xf>
    <xf numFmtId="173" fontId="1" fillId="0" borderId="66" xfId="0" applyNumberFormat="1" applyFont="1" applyFill="1" applyBorder="1" applyAlignment="1">
      <alignment horizontal="center" vertical="top"/>
    </xf>
    <xf numFmtId="173" fontId="1" fillId="0" borderId="67" xfId="0" applyNumberFormat="1" applyFont="1" applyFill="1" applyBorder="1" applyAlignment="1">
      <alignment horizontal="center" vertical="top" wrapText="1"/>
    </xf>
    <xf numFmtId="173" fontId="1" fillId="0" borderId="42" xfId="0" applyNumberFormat="1" applyFont="1" applyFill="1" applyBorder="1" applyAlignment="1">
      <alignment horizontal="center" vertical="top" wrapText="1"/>
    </xf>
    <xf numFmtId="173" fontId="46" fillId="0" borderId="55" xfId="0" applyNumberFormat="1" applyFont="1" applyFill="1" applyBorder="1" applyAlignment="1">
      <alignment horizontal="center" vertical="top" wrapText="1"/>
    </xf>
    <xf numFmtId="173" fontId="45" fillId="0" borderId="55" xfId="0" applyNumberFormat="1" applyFont="1" applyFill="1" applyBorder="1" applyAlignment="1">
      <alignment horizontal="center" vertical="top" wrapText="1"/>
    </xf>
    <xf numFmtId="173" fontId="3" fillId="0" borderId="20" xfId="0" applyNumberFormat="1" applyFont="1" applyFill="1" applyBorder="1" applyAlignment="1">
      <alignment wrapText="1"/>
    </xf>
    <xf numFmtId="173" fontId="1" fillId="0" borderId="68" xfId="0" applyNumberFormat="1" applyFont="1" applyFill="1" applyBorder="1" applyAlignment="1">
      <alignment vertical="top"/>
    </xf>
    <xf numFmtId="173" fontId="1" fillId="0" borderId="69" xfId="0" applyNumberFormat="1" applyFont="1" applyFill="1" applyBorder="1" applyAlignment="1">
      <alignment horizontal="center" vertical="top"/>
    </xf>
    <xf numFmtId="173" fontId="1" fillId="0" borderId="70" xfId="0" applyNumberFormat="1" applyFont="1" applyFill="1" applyBorder="1" applyAlignment="1">
      <alignment horizontal="center" vertical="top" wrapText="1"/>
    </xf>
    <xf numFmtId="173" fontId="1" fillId="0" borderId="48" xfId="0" applyNumberFormat="1" applyFont="1" applyFill="1" applyBorder="1" applyAlignment="1">
      <alignment horizontal="center" vertical="top" wrapText="1"/>
    </xf>
    <xf numFmtId="173" fontId="46" fillId="0" borderId="27" xfId="0" applyNumberFormat="1" applyFont="1" applyFill="1" applyBorder="1" applyAlignment="1">
      <alignment horizontal="center" vertical="top" wrapText="1"/>
    </xf>
    <xf numFmtId="173" fontId="1" fillId="0" borderId="71" xfId="0" applyNumberFormat="1" applyFont="1" applyFill="1" applyBorder="1" applyAlignment="1"/>
    <xf numFmtId="173" fontId="0" fillId="0" borderId="11" xfId="0" applyNumberFormat="1" applyFont="1" applyFill="1" applyBorder="1" applyAlignment="1">
      <alignment wrapText="1"/>
    </xf>
    <xf numFmtId="173" fontId="0" fillId="0" borderId="10" xfId="0" applyNumberFormat="1" applyFont="1" applyFill="1" applyBorder="1" applyAlignment="1">
      <alignment horizontal="center"/>
    </xf>
    <xf numFmtId="173" fontId="0" fillId="0" borderId="10" xfId="0" applyNumberFormat="1" applyFont="1" applyFill="1" applyBorder="1" applyAlignment="1"/>
    <xf numFmtId="173" fontId="0" fillId="0" borderId="12" xfId="0" applyNumberFormat="1" applyFont="1" applyFill="1" applyBorder="1" applyAlignment="1"/>
    <xf numFmtId="173" fontId="47" fillId="0" borderId="39" xfId="0" applyNumberFormat="1" applyFont="1" applyFill="1" applyBorder="1" applyAlignment="1"/>
    <xf numFmtId="173" fontId="48" fillId="0" borderId="39" xfId="0" applyNumberFormat="1" applyFont="1" applyFill="1" applyBorder="1" applyAlignment="1"/>
    <xf numFmtId="173" fontId="0" fillId="0" borderId="57" xfId="0" applyNumberFormat="1" applyFont="1" applyFill="1" applyBorder="1" applyAlignment="1"/>
    <xf numFmtId="173" fontId="0" fillId="0" borderId="72" xfId="0" applyNumberFormat="1" applyFont="1" applyFill="1" applyBorder="1" applyAlignment="1"/>
    <xf numFmtId="173" fontId="48" fillId="0" borderId="60" xfId="0" applyNumberFormat="1" applyFont="1" applyFill="1" applyBorder="1" applyAlignment="1"/>
    <xf numFmtId="173" fontId="3" fillId="0" borderId="14" xfId="0" applyNumberFormat="1" applyFont="1" applyFill="1" applyBorder="1" applyAlignment="1">
      <alignment horizontal="center"/>
    </xf>
    <xf numFmtId="173" fontId="3" fillId="0" borderId="73" xfId="0" applyNumberFormat="1" applyFont="1" applyFill="1" applyBorder="1" applyAlignment="1"/>
    <xf numFmtId="173" fontId="1" fillId="0" borderId="74" xfId="0" applyNumberFormat="1" applyFont="1" applyFill="1" applyBorder="1" applyAlignment="1"/>
    <xf numFmtId="173" fontId="1" fillId="0" borderId="27" xfId="0" applyNumberFormat="1" applyFont="1" applyFill="1" applyBorder="1" applyAlignment="1"/>
    <xf numFmtId="173" fontId="48" fillId="0" borderId="15" xfId="0" applyNumberFormat="1" applyFont="1" applyFill="1" applyBorder="1" applyAlignment="1"/>
    <xf numFmtId="173" fontId="0" fillId="0" borderId="53" xfId="0" applyNumberFormat="1" applyBorder="1" applyAlignment="1">
      <alignment wrapText="1"/>
    </xf>
    <xf numFmtId="173" fontId="0" fillId="0" borderId="59" xfId="0" applyNumberFormat="1" applyBorder="1" applyAlignment="1">
      <alignment wrapText="1"/>
    </xf>
    <xf numFmtId="173" fontId="0" fillId="0" borderId="35" xfId="0" applyNumberFormat="1" applyBorder="1" applyAlignment="1">
      <alignment wrapText="1"/>
    </xf>
    <xf numFmtId="173" fontId="3" fillId="0" borderId="17" xfId="0" applyNumberFormat="1" applyFont="1" applyFill="1" applyBorder="1" applyAlignment="1">
      <alignment wrapText="1"/>
    </xf>
    <xf numFmtId="173" fontId="2" fillId="0" borderId="14" xfId="0" applyNumberFormat="1" applyFont="1" applyFill="1" applyBorder="1" applyAlignment="1">
      <alignment horizontal="center"/>
    </xf>
    <xf numFmtId="173" fontId="2" fillId="0" borderId="73" xfId="0" applyNumberFormat="1" applyFont="1" applyFill="1" applyBorder="1" applyAlignment="1"/>
    <xf numFmtId="173" fontId="0" fillId="0" borderId="27" xfId="0" applyNumberFormat="1" applyBorder="1" applyAlignment="1">
      <alignment wrapText="1"/>
    </xf>
    <xf numFmtId="173" fontId="2" fillId="0" borderId="69" xfId="0" applyNumberFormat="1" applyFont="1" applyFill="1" applyBorder="1" applyAlignment="1">
      <alignment horizontal="center"/>
    </xf>
    <xf numFmtId="173" fontId="2" fillId="0" borderId="70" xfId="0" applyNumberFormat="1" applyFont="1" applyFill="1" applyBorder="1" applyAlignment="1"/>
    <xf numFmtId="173" fontId="1" fillId="0" borderId="48" xfId="0" applyNumberFormat="1" applyFont="1" applyFill="1" applyBorder="1" applyAlignment="1"/>
    <xf numFmtId="173" fontId="0" fillId="0" borderId="10" xfId="0" applyNumberFormat="1" applyFont="1" applyFill="1" applyBorder="1" applyAlignment="1">
      <alignment wrapText="1"/>
    </xf>
    <xf numFmtId="173" fontId="1" fillId="0" borderId="10" xfId="0" applyNumberFormat="1" applyFont="1" applyFill="1" applyBorder="1" applyAlignment="1">
      <alignment wrapText="1"/>
    </xf>
    <xf numFmtId="173" fontId="0" fillId="0" borderId="41" xfId="0" applyNumberFormat="1" applyFont="1" applyFill="1" applyBorder="1" applyAlignment="1">
      <alignment wrapText="1"/>
    </xf>
    <xf numFmtId="173" fontId="0" fillId="0" borderId="41" xfId="0" applyNumberFormat="1" applyFont="1" applyFill="1" applyBorder="1" applyAlignment="1">
      <alignment horizontal="center"/>
    </xf>
    <xf numFmtId="173" fontId="0" fillId="0" borderId="41" xfId="0" applyNumberFormat="1" applyFont="1" applyFill="1" applyBorder="1" applyAlignment="1"/>
    <xf numFmtId="173" fontId="0" fillId="0" borderId="42" xfId="0" applyNumberFormat="1" applyFont="1" applyFill="1" applyBorder="1" applyAlignment="1"/>
    <xf numFmtId="173" fontId="2" fillId="0" borderId="75" xfId="0" applyNumberFormat="1" applyFont="1" applyFill="1" applyBorder="1" applyAlignment="1">
      <alignment horizontal="center"/>
    </xf>
    <xf numFmtId="173" fontId="2" fillId="0" borderId="76" xfId="0" applyNumberFormat="1" applyFont="1" applyFill="1" applyBorder="1" applyAlignment="1"/>
    <xf numFmtId="173" fontId="45" fillId="0" borderId="39" xfId="0" applyNumberFormat="1" applyFont="1" applyFill="1" applyBorder="1" applyAlignment="1"/>
    <xf numFmtId="171" fontId="0" fillId="0" borderId="57" xfId="28" applyNumberFormat="1" applyFont="1" applyFill="1" applyBorder="1" applyAlignment="1">
      <alignment horizontal="center"/>
    </xf>
    <xf numFmtId="0" fontId="60" fillId="0" borderId="0" xfId="45" applyFont="1" applyBorder="1"/>
    <xf numFmtId="0" fontId="59" fillId="30" borderId="10" xfId="45" applyFont="1" applyFill="1" applyBorder="1" applyAlignment="1">
      <alignment horizontal="center" vertical="center"/>
    </xf>
    <xf numFmtId="0" fontId="57" fillId="0" borderId="77" xfId="45" applyFont="1" applyFill="1" applyBorder="1" applyAlignment="1">
      <alignment horizontal="center" vertical="center"/>
    </xf>
    <xf numFmtId="0" fontId="56" fillId="30" borderId="24" xfId="45" applyFont="1" applyFill="1" applyBorder="1" applyAlignment="1">
      <alignment horizontal="center" vertical="center" wrapText="1"/>
    </xf>
    <xf numFmtId="0" fontId="59" fillId="30" borderId="10" xfId="45" applyFont="1" applyFill="1" applyBorder="1" applyAlignment="1">
      <alignment horizontal="center" vertical="center" wrapText="1"/>
    </xf>
    <xf numFmtId="0" fontId="58" fillId="30" borderId="10" xfId="45" applyFont="1" applyFill="1" applyBorder="1" applyAlignment="1">
      <alignment horizontal="center" vertical="center" wrapText="1"/>
    </xf>
    <xf numFmtId="169" fontId="54" fillId="0" borderId="10" xfId="45" applyNumberFormat="1" applyFont="1" applyBorder="1" applyAlignment="1">
      <alignment vertical="center"/>
    </xf>
    <xf numFmtId="0" fontId="57" fillId="0" borderId="50" xfId="45" applyFont="1" applyFill="1" applyBorder="1" applyAlignment="1">
      <alignment horizontal="center" vertical="center" wrapText="1"/>
    </xf>
    <xf numFmtId="0" fontId="56" fillId="30" borderId="51" xfId="45" applyFont="1" applyFill="1" applyBorder="1" applyAlignment="1">
      <alignment horizontal="center" vertical="center" wrapText="1"/>
    </xf>
    <xf numFmtId="173" fontId="0" fillId="0" borderId="52" xfId="0" applyNumberFormat="1" applyFont="1" applyFill="1" applyBorder="1" applyAlignment="1">
      <alignment wrapText="1"/>
    </xf>
    <xf numFmtId="173" fontId="1" fillId="30" borderId="27" xfId="0" applyNumberFormat="1" applyFont="1" applyFill="1" applyBorder="1" applyAlignment="1">
      <alignment wrapText="1"/>
    </xf>
    <xf numFmtId="0" fontId="1" fillId="0" borderId="0" xfId="0" applyFont="1" applyAlignment="1"/>
    <xf numFmtId="169" fontId="55" fillId="0" borderId="0" xfId="45" applyNumberFormat="1" applyFont="1" applyFill="1" applyBorder="1" applyAlignment="1">
      <alignment vertical="center"/>
    </xf>
    <xf numFmtId="0" fontId="54" fillId="0" borderId="63" xfId="45" applyNumberFormat="1" applyFont="1" applyFill="1" applyBorder="1" applyAlignment="1">
      <alignment vertical="center" wrapText="1"/>
    </xf>
    <xf numFmtId="164" fontId="54" fillId="0" borderId="10" xfId="30" applyFont="1" applyFill="1" applyBorder="1" applyAlignment="1">
      <alignment vertical="center"/>
    </xf>
    <xf numFmtId="0" fontId="54" fillId="0" borderId="10" xfId="45" applyNumberFormat="1" applyFont="1" applyFill="1" applyBorder="1" applyAlignment="1">
      <alignment horizontal="center" vertical="center"/>
    </xf>
    <xf numFmtId="164" fontId="54" fillId="0" borderId="10" xfId="30" applyFont="1" applyFill="1" applyBorder="1" applyAlignment="1">
      <alignment horizontal="center" vertical="center"/>
    </xf>
    <xf numFmtId="174" fontId="54" fillId="0" borderId="24" xfId="45" applyNumberFormat="1" applyFont="1" applyFill="1" applyBorder="1" applyAlignment="1">
      <alignment horizontal="center" vertical="center"/>
    </xf>
    <xf numFmtId="0" fontId="54" fillId="29" borderId="10" xfId="45" applyNumberFormat="1" applyFont="1" applyFill="1" applyBorder="1" applyAlignment="1" applyProtection="1">
      <alignment horizontal="center" vertical="center"/>
      <protection locked="0"/>
    </xf>
    <xf numFmtId="174" fontId="54" fillId="29" borderId="10" xfId="45" applyNumberFormat="1" applyFont="1" applyFill="1" applyBorder="1" applyAlignment="1" applyProtection="1">
      <alignment horizontal="center" vertical="center"/>
      <protection locked="0"/>
    </xf>
    <xf numFmtId="0" fontId="49" fillId="29" borderId="10" xfId="0" applyFont="1" applyFill="1" applyBorder="1" applyAlignment="1" applyProtection="1">
      <alignment horizontal="left" vertical="center"/>
      <protection locked="0"/>
    </xf>
    <xf numFmtId="0" fontId="54" fillId="29" borderId="10" xfId="45" applyNumberFormat="1" applyFont="1" applyFill="1" applyBorder="1" applyAlignment="1" applyProtection="1">
      <alignment vertical="center" wrapText="1"/>
      <protection locked="0"/>
    </xf>
    <xf numFmtId="164" fontId="54" fillId="29" borderId="10" xfId="30" applyFont="1" applyFill="1" applyBorder="1" applyAlignment="1" applyProtection="1">
      <alignment vertical="center"/>
      <protection locked="0"/>
    </xf>
    <xf numFmtId="175" fontId="54" fillId="29" borderId="10" xfId="30" applyNumberFormat="1" applyFont="1" applyFill="1" applyBorder="1" applyAlignment="1" applyProtection="1">
      <alignment horizontal="center" vertical="center"/>
      <protection locked="0"/>
    </xf>
    <xf numFmtId="0" fontId="48" fillId="0" borderId="78" xfId="0" applyFont="1" applyBorder="1" applyAlignment="1"/>
    <xf numFmtId="172" fontId="48" fillId="31" borderId="43" xfId="31" applyNumberFormat="1" applyFont="1" applyFill="1" applyBorder="1" applyAlignment="1" applyProtection="1">
      <protection locked="0"/>
    </xf>
    <xf numFmtId="0" fontId="48" fillId="0" borderId="11" xfId="0" applyFont="1" applyBorder="1" applyAlignment="1"/>
    <xf numFmtId="172" fontId="48" fillId="0" borderId="12" xfId="28" applyNumberFormat="1" applyFont="1" applyBorder="1" applyAlignment="1"/>
    <xf numFmtId="0" fontId="48" fillId="0" borderId="64" xfId="0" applyFont="1" applyBorder="1" applyAlignment="1"/>
    <xf numFmtId="172" fontId="45" fillId="0" borderId="42" xfId="28" applyNumberFormat="1" applyFont="1" applyBorder="1" applyAlignment="1"/>
    <xf numFmtId="0" fontId="45" fillId="26" borderId="0" xfId="0" applyFont="1" applyFill="1" applyBorder="1" applyAlignment="1"/>
    <xf numFmtId="0" fontId="48" fillId="0" borderId="0" xfId="0" applyFont="1" applyBorder="1" applyAlignment="1"/>
    <xf numFmtId="0" fontId="0" fillId="0" borderId="0" xfId="0" applyBorder="1" applyAlignment="1">
      <alignment wrapText="1"/>
    </xf>
    <xf numFmtId="172" fontId="48" fillId="0" borderId="43" xfId="31" applyNumberFormat="1" applyFont="1" applyFill="1" applyBorder="1" applyAlignment="1" applyProtection="1">
      <protection locked="0"/>
    </xf>
    <xf numFmtId="172" fontId="48" fillId="0" borderId="43" xfId="28" applyNumberFormat="1" applyFont="1" applyFill="1" applyBorder="1" applyAlignment="1" applyProtection="1">
      <protection locked="0"/>
    </xf>
    <xf numFmtId="172" fontId="1" fillId="32" borderId="23" xfId="0" applyNumberFormat="1" applyFont="1" applyFill="1" applyBorder="1" applyAlignment="1">
      <alignment vertical="center" wrapText="1"/>
    </xf>
    <xf numFmtId="173" fontId="1" fillId="32" borderId="23" xfId="0" applyNumberFormat="1" applyFont="1" applyFill="1" applyBorder="1" applyAlignment="1">
      <alignment vertical="center" wrapText="1"/>
    </xf>
    <xf numFmtId="173" fontId="53" fillId="32" borderId="23" xfId="0" applyNumberFormat="1" applyFont="1" applyFill="1" applyBorder="1" applyAlignment="1">
      <alignment vertical="center" wrapText="1"/>
    </xf>
    <xf numFmtId="173" fontId="1" fillId="32" borderId="78" xfId="0" applyNumberFormat="1" applyFont="1" applyFill="1" applyBorder="1" applyAlignment="1">
      <alignment vertical="center" wrapText="1"/>
    </xf>
    <xf numFmtId="173" fontId="1" fillId="32" borderId="40" xfId="0" applyNumberFormat="1" applyFont="1" applyFill="1" applyBorder="1" applyAlignment="1">
      <alignment vertical="center" wrapText="1"/>
    </xf>
    <xf numFmtId="173" fontId="1" fillId="32" borderId="20" xfId="0" applyNumberFormat="1" applyFont="1" applyFill="1" applyBorder="1" applyAlignment="1">
      <alignment vertical="center" wrapText="1"/>
    </xf>
    <xf numFmtId="172" fontId="1" fillId="32" borderId="75" xfId="0" applyNumberFormat="1" applyFont="1" applyFill="1" applyBorder="1" applyAlignment="1">
      <alignment vertical="top"/>
    </xf>
    <xf numFmtId="172" fontId="1" fillId="32" borderId="75" xfId="0" applyNumberFormat="1" applyFont="1" applyFill="1" applyBorder="1" applyAlignment="1">
      <alignment horizontal="center" vertical="top"/>
    </xf>
    <xf numFmtId="172" fontId="1" fillId="32" borderId="76" xfId="0" applyNumberFormat="1" applyFont="1" applyFill="1" applyBorder="1" applyAlignment="1">
      <alignment horizontal="center" vertical="top" wrapText="1"/>
    </xf>
    <xf numFmtId="172" fontId="1" fillId="32" borderId="43" xfId="0" applyNumberFormat="1" applyFont="1" applyFill="1" applyBorder="1" applyAlignment="1">
      <alignment horizontal="center" vertical="top" wrapText="1"/>
    </xf>
    <xf numFmtId="172" fontId="46" fillId="32" borderId="79" xfId="0" applyNumberFormat="1" applyFont="1" applyFill="1" applyBorder="1" applyAlignment="1">
      <alignment horizontal="center" vertical="top" wrapText="1"/>
    </xf>
    <xf numFmtId="172" fontId="45" fillId="32" borderId="79" xfId="0" applyNumberFormat="1" applyFont="1" applyFill="1" applyBorder="1" applyAlignment="1">
      <alignment horizontal="center" vertical="top" wrapText="1"/>
    </xf>
    <xf numFmtId="173" fontId="1" fillId="32" borderId="76" xfId="0" applyNumberFormat="1" applyFont="1" applyFill="1" applyBorder="1" applyAlignment="1">
      <alignment horizontal="center"/>
    </xf>
    <xf numFmtId="173" fontId="1" fillId="32" borderId="52" xfId="0" applyNumberFormat="1" applyFont="1" applyFill="1" applyBorder="1" applyAlignment="1">
      <alignment horizontal="center"/>
    </xf>
    <xf numFmtId="173" fontId="1" fillId="32" borderId="52" xfId="0" applyNumberFormat="1" applyFont="1" applyFill="1" applyBorder="1" applyAlignment="1"/>
    <xf numFmtId="173" fontId="1" fillId="32" borderId="71" xfId="0" applyNumberFormat="1" applyFont="1" applyFill="1" applyBorder="1" applyAlignment="1"/>
    <xf numFmtId="173" fontId="46" fillId="32" borderId="38" xfId="0" applyNumberFormat="1" applyFont="1" applyFill="1" applyBorder="1" applyAlignment="1"/>
    <xf numFmtId="173" fontId="45" fillId="32" borderId="38" xfId="0" applyNumberFormat="1" applyFont="1" applyFill="1" applyBorder="1" applyAlignment="1"/>
    <xf numFmtId="173" fontId="0" fillId="32" borderId="40" xfId="0" applyNumberFormat="1" applyFill="1" applyBorder="1" applyAlignment="1">
      <alignment horizontal="center"/>
    </xf>
    <xf numFmtId="173" fontId="0" fillId="32" borderId="40" xfId="0" applyNumberFormat="1" applyFill="1" applyBorder="1" applyAlignment="1"/>
    <xf numFmtId="173" fontId="0" fillId="32" borderId="43" xfId="0" applyNumberFormat="1" applyFill="1" applyBorder="1" applyAlignment="1"/>
    <xf numFmtId="173" fontId="0" fillId="32" borderId="37" xfId="0" applyNumberFormat="1" applyFill="1" applyBorder="1" applyAlignment="1">
      <alignment wrapText="1"/>
    </xf>
    <xf numFmtId="173" fontId="48" fillId="32" borderId="79" xfId="0" applyNumberFormat="1" applyFont="1" applyFill="1" applyBorder="1" applyAlignment="1"/>
    <xf numFmtId="173" fontId="1" fillId="32" borderId="40" xfId="0" applyNumberFormat="1" applyFont="1" applyFill="1" applyBorder="1" applyAlignment="1">
      <alignment horizontal="center"/>
    </xf>
    <xf numFmtId="173" fontId="1" fillId="32" borderId="40" xfId="0" applyNumberFormat="1" applyFont="1" applyFill="1" applyBorder="1" applyAlignment="1"/>
    <xf numFmtId="173" fontId="1" fillId="32" borderId="43" xfId="0" applyNumberFormat="1" applyFont="1" applyFill="1" applyBorder="1" applyAlignment="1"/>
    <xf numFmtId="173" fontId="0" fillId="32" borderId="53" xfId="0" applyNumberFormat="1" applyFill="1" applyBorder="1" applyAlignment="1">
      <alignment wrapText="1"/>
    </xf>
    <xf numFmtId="173" fontId="0" fillId="32" borderId="79" xfId="0" applyNumberFormat="1" applyFill="1" applyBorder="1" applyAlignment="1">
      <alignment wrapText="1"/>
    </xf>
    <xf numFmtId="173" fontId="53" fillId="32" borderId="46" xfId="0" applyNumberFormat="1" applyFont="1" applyFill="1" applyBorder="1" applyAlignment="1">
      <alignment vertical="center" wrapText="1"/>
    </xf>
    <xf numFmtId="173" fontId="0" fillId="32" borderId="69" xfId="0" applyNumberFormat="1" applyFont="1" applyFill="1" applyBorder="1" applyAlignment="1">
      <alignment horizontal="center"/>
    </xf>
    <xf numFmtId="173" fontId="0" fillId="32" borderId="70" xfId="0" applyNumberFormat="1" applyFont="1" applyFill="1" applyBorder="1" applyAlignment="1"/>
    <xf numFmtId="173" fontId="1" fillId="32" borderId="21" xfId="0" applyNumberFormat="1" applyFont="1" applyFill="1" applyBorder="1" applyAlignment="1"/>
    <xf numFmtId="173" fontId="0" fillId="32" borderId="27" xfId="0" applyNumberFormat="1" applyFill="1" applyBorder="1" applyAlignment="1">
      <alignment wrapText="1"/>
    </xf>
    <xf numFmtId="173" fontId="46" fillId="32" borderId="55" xfId="0" applyNumberFormat="1" applyFont="1" applyFill="1" applyBorder="1" applyAlignment="1">
      <alignment horizontal="center" vertical="top" wrapText="1"/>
    </xf>
    <xf numFmtId="173" fontId="0" fillId="32" borderId="68" xfId="0" applyNumberFormat="1" applyFont="1" applyFill="1" applyBorder="1" applyAlignment="1">
      <alignment horizontal="center"/>
    </xf>
    <xf numFmtId="173" fontId="0" fillId="32" borderId="48" xfId="28" applyNumberFormat="1" applyFont="1" applyFill="1" applyBorder="1" applyAlignment="1"/>
    <xf numFmtId="173" fontId="45" fillId="32" borderId="55" xfId="0" applyNumberFormat="1" applyFont="1" applyFill="1" applyBorder="1" applyAlignment="1">
      <alignment horizontal="center" wrapText="1"/>
    </xf>
    <xf numFmtId="173" fontId="3" fillId="32" borderId="69" xfId="0" applyNumberFormat="1" applyFont="1" applyFill="1" applyBorder="1" applyAlignment="1">
      <alignment horizontal="center"/>
    </xf>
    <xf numFmtId="173" fontId="3" fillId="32" borderId="70" xfId="0" applyNumberFormat="1" applyFont="1" applyFill="1" applyBorder="1" applyAlignment="1"/>
    <xf numFmtId="173" fontId="1" fillId="32" borderId="48" xfId="28" applyNumberFormat="1" applyFont="1" applyFill="1" applyBorder="1" applyAlignment="1"/>
    <xf numFmtId="173" fontId="3" fillId="32" borderId="20" xfId="0" applyNumberFormat="1" applyFont="1" applyFill="1" applyBorder="1" applyAlignment="1">
      <alignment horizontal="center"/>
    </xf>
    <xf numFmtId="172" fontId="4" fillId="30" borderId="27" xfId="0" applyNumberFormat="1" applyFont="1" applyFill="1" applyBorder="1" applyAlignment="1">
      <alignment horizontal="left" vertical="top" wrapText="1"/>
    </xf>
    <xf numFmtId="172" fontId="1" fillId="30" borderId="46" xfId="0" applyNumberFormat="1" applyFont="1" applyFill="1" applyBorder="1" applyAlignment="1">
      <alignment vertical="center" wrapText="1"/>
    </xf>
    <xf numFmtId="172" fontId="1" fillId="30" borderId="20" xfId="0" applyNumberFormat="1" applyFont="1" applyFill="1" applyBorder="1" applyAlignment="1">
      <alignment horizontal="center" vertical="center" wrapText="1"/>
    </xf>
    <xf numFmtId="172" fontId="1" fillId="30" borderId="47" xfId="0" applyNumberFormat="1" applyFont="1" applyFill="1" applyBorder="1" applyAlignment="1">
      <alignment horizontal="center" vertical="top"/>
    </xf>
    <xf numFmtId="172" fontId="1" fillId="30" borderId="47" xfId="0" applyNumberFormat="1" applyFont="1" applyFill="1" applyBorder="1" applyAlignment="1">
      <alignment horizontal="center" vertical="top" wrapText="1"/>
    </xf>
    <xf numFmtId="172" fontId="1" fillId="30" borderId="48" xfId="0" applyNumberFormat="1" applyFont="1" applyFill="1" applyBorder="1" applyAlignment="1">
      <alignment horizontal="center" vertical="top" wrapText="1"/>
    </xf>
    <xf numFmtId="0" fontId="1" fillId="26" borderId="0" xfId="0" applyFont="1" applyFill="1" applyBorder="1" applyAlignment="1">
      <alignment wrapText="1"/>
    </xf>
    <xf numFmtId="0" fontId="48" fillId="0" borderId="80" xfId="0" applyFont="1" applyBorder="1" applyAlignment="1">
      <alignment wrapText="1"/>
    </xf>
    <xf numFmtId="0" fontId="48" fillId="0" borderId="81" xfId="0" applyFont="1" applyBorder="1" applyAlignment="1">
      <alignment wrapText="1"/>
    </xf>
    <xf numFmtId="0" fontId="48" fillId="0" borderId="82" xfId="0" applyFont="1" applyBorder="1" applyAlignment="1">
      <alignment wrapText="1"/>
    </xf>
    <xf numFmtId="173" fontId="0" fillId="0" borderId="57" xfId="0" applyNumberFormat="1" applyFont="1" applyFill="1" applyBorder="1" applyAlignment="1"/>
    <xf numFmtId="168" fontId="0" fillId="0" borderId="10" xfId="28" applyFont="1" applyFill="1" applyBorder="1" applyAlignment="1">
      <alignment horizontal="center"/>
    </xf>
    <xf numFmtId="173" fontId="0" fillId="0" borderId="50" xfId="0" applyNumberFormat="1" applyFill="1" applyBorder="1" applyAlignment="1"/>
    <xf numFmtId="168" fontId="0" fillId="0" borderId="50" xfId="28" applyFont="1" applyFill="1" applyBorder="1" applyAlignment="1"/>
    <xf numFmtId="173" fontId="48" fillId="32" borderId="37" xfId="0" applyNumberFormat="1" applyFont="1" applyFill="1" applyBorder="1" applyAlignment="1"/>
    <xf numFmtId="173" fontId="1" fillId="0" borderId="27" xfId="0" applyNumberFormat="1" applyFont="1" applyBorder="1" applyAlignment="1">
      <alignment wrapText="1"/>
    </xf>
    <xf numFmtId="173" fontId="45" fillId="0" borderId="59" xfId="0" applyNumberFormat="1" applyFont="1" applyFill="1" applyBorder="1" applyAlignment="1">
      <alignment horizontal="center" vertical="top" wrapText="1"/>
    </xf>
    <xf numFmtId="173" fontId="45" fillId="0" borderId="55" xfId="0" applyNumberFormat="1" applyFont="1" applyFill="1" applyBorder="1" applyAlignment="1"/>
    <xf numFmtId="173" fontId="45" fillId="0" borderId="35" xfId="0" applyNumberFormat="1" applyFont="1" applyFill="1" applyBorder="1" applyAlignment="1">
      <alignment horizontal="center" vertical="top" wrapText="1"/>
    </xf>
    <xf numFmtId="171" fontId="0" fillId="29" borderId="57" xfId="28" applyNumberFormat="1" applyFont="1" applyFill="1" applyBorder="1" applyAlignment="1" applyProtection="1">
      <alignment horizontal="center"/>
      <protection locked="0"/>
    </xf>
    <xf numFmtId="9" fontId="0" fillId="29" borderId="57" xfId="50" applyFont="1" applyFill="1" applyBorder="1" applyAlignment="1" applyProtection="1">
      <alignment horizontal="center"/>
      <protection locked="0"/>
    </xf>
    <xf numFmtId="172" fontId="46" fillId="30" borderId="15" xfId="0" applyNumberFormat="1" applyFont="1" applyFill="1" applyBorder="1" applyAlignment="1">
      <alignment horizontal="center" vertical="top" wrapText="1"/>
    </xf>
    <xf numFmtId="172" fontId="46" fillId="30" borderId="18" xfId="0" applyNumberFormat="1" applyFont="1" applyFill="1" applyBorder="1" applyAlignment="1">
      <alignment horizontal="center" vertical="top" wrapText="1"/>
    </xf>
    <xf numFmtId="172" fontId="45" fillId="30" borderId="53" xfId="0" applyNumberFormat="1" applyFont="1" applyFill="1" applyBorder="1" applyAlignment="1">
      <alignment horizontal="center" vertical="top" wrapText="1"/>
    </xf>
    <xf numFmtId="172" fontId="45" fillId="30" borderId="18" xfId="0" applyNumberFormat="1" applyFont="1" applyFill="1" applyBorder="1" applyAlignment="1">
      <alignment horizontal="center" vertical="top" wrapText="1"/>
    </xf>
    <xf numFmtId="0" fontId="48" fillId="0" borderId="13" xfId="0" applyFont="1" applyBorder="1" applyAlignment="1">
      <alignment horizontal="center"/>
    </xf>
    <xf numFmtId="0" fontId="48" fillId="0" borderId="16" xfId="0" applyFont="1" applyBorder="1" applyAlignment="1">
      <alignment horizontal="center"/>
    </xf>
    <xf numFmtId="0" fontId="48" fillId="0" borderId="49" xfId="0" applyFont="1" applyBorder="1" applyAlignment="1">
      <alignment horizontal="center"/>
    </xf>
    <xf numFmtId="0" fontId="48" fillId="0" borderId="38" xfId="0" applyFont="1" applyBorder="1" applyAlignment="1">
      <alignment horizontal="center"/>
    </xf>
    <xf numFmtId="173" fontId="0" fillId="0" borderId="24" xfId="0" applyNumberFormat="1" applyFill="1" applyBorder="1" applyAlignment="1">
      <alignment horizontal="right"/>
    </xf>
    <xf numFmtId="173" fontId="0" fillId="0" borderId="50" xfId="0" applyNumberFormat="1" applyFill="1" applyBorder="1" applyAlignment="1">
      <alignment horizontal="right"/>
    </xf>
    <xf numFmtId="173" fontId="0" fillId="0" borderId="39" xfId="0" applyNumberFormat="1" applyFill="1" applyBorder="1" applyAlignment="1">
      <alignment horizontal="right"/>
    </xf>
    <xf numFmtId="173" fontId="0" fillId="0" borderId="24" xfId="0" applyNumberFormat="1" applyFill="1" applyBorder="1" applyAlignment="1">
      <alignment horizontal="center"/>
    </xf>
    <xf numFmtId="173" fontId="0" fillId="0" borderId="50" xfId="0" applyNumberFormat="1" applyFill="1" applyBorder="1" applyAlignment="1">
      <alignment horizontal="center"/>
    </xf>
    <xf numFmtId="173" fontId="0" fillId="0" borderId="39" xfId="0" applyNumberFormat="1" applyFill="1" applyBorder="1" applyAlignment="1">
      <alignment horizontal="center"/>
    </xf>
    <xf numFmtId="172" fontId="1" fillId="30" borderId="68" xfId="0" applyNumberFormat="1" applyFont="1" applyFill="1" applyBorder="1" applyAlignment="1">
      <alignment horizontal="center" vertical="center" wrapText="1"/>
    </xf>
    <xf numFmtId="172" fontId="1" fillId="30" borderId="69" xfId="0" applyNumberFormat="1" applyFont="1" applyFill="1" applyBorder="1" applyAlignment="1">
      <alignment horizontal="center" vertical="center"/>
    </xf>
    <xf numFmtId="172" fontId="1" fillId="30" borderId="21" xfId="0" applyNumberFormat="1" applyFont="1" applyFill="1" applyBorder="1" applyAlignment="1">
      <alignment horizontal="center" vertical="center"/>
    </xf>
    <xf numFmtId="172" fontId="45" fillId="30" borderId="20" xfId="0" applyNumberFormat="1" applyFont="1" applyFill="1" applyBorder="1" applyAlignment="1">
      <alignment horizontal="center" vertical="center" wrapText="1"/>
    </xf>
    <xf numFmtId="172" fontId="45" fillId="30" borderId="69" xfId="0" applyNumberFormat="1" applyFont="1" applyFill="1" applyBorder="1" applyAlignment="1">
      <alignment horizontal="center" vertical="center" wrapText="1"/>
    </xf>
    <xf numFmtId="172" fontId="45" fillId="30" borderId="21" xfId="0" applyNumberFormat="1" applyFont="1" applyFill="1" applyBorder="1" applyAlignment="1">
      <alignment horizontal="center" vertical="center" wrapText="1"/>
    </xf>
    <xf numFmtId="0" fontId="52" fillId="30" borderId="50" xfId="45" applyNumberFormat="1" applyFont="1" applyFill="1" applyBorder="1" applyAlignment="1">
      <alignment horizontal="center" vertical="center" wrapText="1"/>
    </xf>
    <xf numFmtId="0" fontId="52" fillId="30" borderId="63" xfId="45" applyNumberFormat="1" applyFont="1" applyFill="1" applyBorder="1" applyAlignment="1">
      <alignment horizontal="center" vertical="center" wrapText="1"/>
    </xf>
    <xf numFmtId="0" fontId="0" fillId="0" borderId="0" xfId="0" applyFont="1" applyAlignment="1">
      <alignment wrapText="1"/>
    </xf>
    <xf numFmtId="0" fontId="1" fillId="0" borderId="0" xfId="0" applyFont="1" applyAlignment="1">
      <alignment wrapText="1"/>
    </xf>
    <xf numFmtId="0" fontId="1" fillId="29" borderId="68" xfId="0" applyFont="1" applyFill="1" applyBorder="1" applyAlignment="1">
      <alignment horizontal="center" vertical="center" wrapText="1"/>
    </xf>
    <xf numFmtId="0" fontId="1" fillId="29" borderId="69" xfId="0" applyFont="1" applyFill="1" applyBorder="1" applyAlignment="1">
      <alignment horizontal="center" vertical="center"/>
    </xf>
    <xf numFmtId="0" fontId="1" fillId="29" borderId="21" xfId="0" applyFont="1" applyFill="1" applyBorder="1" applyAlignment="1">
      <alignment horizontal="center" vertical="center"/>
    </xf>
    <xf numFmtId="0" fontId="1" fillId="28" borderId="23" xfId="0" applyFont="1" applyFill="1" applyBorder="1" applyAlignment="1">
      <alignment horizontal="center" vertical="center"/>
    </xf>
    <xf numFmtId="0" fontId="1" fillId="28" borderId="11" xfId="0" applyFont="1" applyFill="1" applyBorder="1" applyAlignment="1">
      <alignment horizontal="center" vertical="center"/>
    </xf>
    <xf numFmtId="0" fontId="1" fillId="28" borderId="64" xfId="0" applyFont="1" applyFill="1" applyBorder="1" applyAlignment="1">
      <alignment horizontal="center" vertical="center"/>
    </xf>
    <xf numFmtId="0" fontId="1" fillId="28" borderId="78" xfId="0" applyFont="1" applyFill="1" applyBorder="1" applyAlignment="1">
      <alignment horizontal="center" vertical="center"/>
    </xf>
    <xf numFmtId="0" fontId="2" fillId="28" borderId="68" xfId="0" applyFont="1" applyFill="1" applyBorder="1" applyAlignment="1">
      <alignment horizontal="center" wrapText="1"/>
    </xf>
    <xf numFmtId="0" fontId="2" fillId="28" borderId="70" xfId="0" applyFont="1" applyFill="1" applyBorder="1" applyAlignment="1">
      <alignment horizontal="center"/>
    </xf>
    <xf numFmtId="0" fontId="2" fillId="28" borderId="68" xfId="0" applyFont="1" applyFill="1" applyBorder="1" applyAlignment="1">
      <alignment horizontal="center" vertical="center"/>
    </xf>
    <xf numFmtId="0" fontId="2" fillId="28" borderId="70" xfId="0" applyFont="1" applyFill="1" applyBorder="1" applyAlignment="1">
      <alignment horizontal="center" vertical="center"/>
    </xf>
    <xf numFmtId="0" fontId="0" fillId="0" borderId="0" xfId="0" applyFont="1" applyAlignment="1"/>
    <xf numFmtId="0" fontId="51" fillId="0" borderId="0" xfId="0" applyFont="1" applyAlignment="1">
      <alignment horizontal="left" wrapText="1"/>
    </xf>
    <xf numFmtId="0" fontId="1" fillId="29" borderId="20" xfId="0" applyFont="1" applyFill="1" applyBorder="1" applyAlignment="1">
      <alignment horizontal="center" vertical="center" wrapText="1"/>
    </xf>
    <xf numFmtId="0" fontId="1" fillId="29" borderId="69" xfId="0" applyFont="1" applyFill="1" applyBorder="1" applyAlignment="1">
      <alignment horizontal="center" vertical="center" wrapText="1"/>
    </xf>
    <xf numFmtId="0" fontId="1" fillId="29" borderId="21" xfId="0" applyFont="1" applyFill="1" applyBorder="1" applyAlignment="1">
      <alignment horizontal="center" vertical="center" wrapText="1"/>
    </xf>
    <xf numFmtId="0" fontId="50" fillId="0" borderId="0" xfId="47" applyNumberFormat="1" applyFont="1" applyBorder="1" applyAlignment="1">
      <alignment wrapText="1"/>
    </xf>
    <xf numFmtId="0" fontId="50" fillId="0" borderId="0" xfId="0" applyFont="1" applyBorder="1" applyAlignment="1"/>
  </cellXfs>
  <cellStyles count="5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cellStyle name="Comma [0]" xfId="29"/>
    <cellStyle name="Comma 2" xfId="30"/>
    <cellStyle name="Currency" xfId="31"/>
    <cellStyle name="Currency [0]" xfId="32"/>
    <cellStyle name="Explanatory Text" xfId="33"/>
    <cellStyle name="Followed Hyperlink" xfId="34"/>
    <cellStyle name="Good" xfId="35"/>
    <cellStyle name="Heading 1" xfId="36"/>
    <cellStyle name="Heading 2" xfId="37"/>
    <cellStyle name="Heading 3" xfId="38"/>
    <cellStyle name="Heading 4" xfId="39"/>
    <cellStyle name="Hyperlink" xfId="40"/>
    <cellStyle name="Input" xfId="41"/>
    <cellStyle name="Linked Cell" xfId="42"/>
    <cellStyle name="Neutral" xfId="43"/>
    <cellStyle name="Normal" xfId="0" builtinId="0"/>
    <cellStyle name="Normal 2" xfId="44"/>
    <cellStyle name="Normal 3" xfId="45"/>
    <cellStyle name="Normal 4" xfId="46"/>
    <cellStyle name="Normal_revised (2)" xfId="47"/>
    <cellStyle name="Note" xfId="48"/>
    <cellStyle name="Output" xfId="49"/>
    <cellStyle name="Percent" xfId="50"/>
    <cellStyle name="Title" xfId="51"/>
    <cellStyle name="Total" xfId="52"/>
    <cellStyle name="Warning Text"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0Financial%20repor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0Transactions%20list%20period%20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Transactions%20list%20period%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P214"/>
  <sheetViews>
    <sheetView tabSelected="1" zoomScaleSheetLayoutView="70" zoomScalePageLayoutView="40" workbookViewId="0">
      <selection activeCell="A23" sqref="A23"/>
    </sheetView>
  </sheetViews>
  <sheetFormatPr baseColWidth="10" defaultColWidth="9.140625" defaultRowHeight="12.75" x14ac:dyDescent="0.2"/>
  <cols>
    <col min="1" max="1" width="86.42578125" style="5" customWidth="1"/>
    <col min="2" max="2" width="15.28515625" customWidth="1"/>
    <col min="3" max="3" width="9.7109375" style="158" bestFit="1" customWidth="1"/>
    <col min="4" max="4" width="12.42578125" bestFit="1" customWidth="1"/>
    <col min="5" max="5" width="13.5703125" bestFit="1" customWidth="1"/>
    <col min="6" max="6" width="16.85546875" style="158" customWidth="1"/>
    <col min="7" max="7" width="26.140625" bestFit="1" customWidth="1"/>
    <col min="8" max="8" width="12.42578125" bestFit="1" customWidth="1"/>
    <col min="9" max="9" width="17.85546875" bestFit="1" customWidth="1"/>
    <col min="10" max="10" width="18.140625" style="158" bestFit="1" customWidth="1"/>
    <col min="11" max="11" width="26.140625" bestFit="1" customWidth="1"/>
    <col min="12" max="12" width="12.42578125" bestFit="1" customWidth="1"/>
    <col min="13" max="13" width="17.85546875" bestFit="1" customWidth="1"/>
    <col min="14" max="14" width="13.140625" bestFit="1" customWidth="1"/>
  </cols>
  <sheetData>
    <row r="1" spans="1:250" ht="53.25" customHeight="1" thickBot="1" x14ac:dyDescent="0.25">
      <c r="A1" s="319" t="s">
        <v>0</v>
      </c>
      <c r="B1" s="320" t="s">
        <v>1</v>
      </c>
      <c r="C1" s="354" t="s">
        <v>2</v>
      </c>
      <c r="D1" s="355"/>
      <c r="E1" s="356"/>
      <c r="F1" s="357" t="s">
        <v>3</v>
      </c>
      <c r="G1" s="358"/>
      <c r="H1" s="359"/>
      <c r="I1" s="340" t="s">
        <v>4</v>
      </c>
      <c r="J1" s="357" t="s">
        <v>5</v>
      </c>
      <c r="K1" s="358"/>
      <c r="L1" s="359"/>
      <c r="M1" s="340" t="s">
        <v>6</v>
      </c>
      <c r="N1" s="342" t="s">
        <v>7</v>
      </c>
    </row>
    <row r="2" spans="1:250" s="4" customFormat="1" ht="48" customHeight="1" thickBot="1" x14ac:dyDescent="0.25">
      <c r="A2" s="321" t="s">
        <v>8</v>
      </c>
      <c r="B2" s="322" t="s">
        <v>9</v>
      </c>
      <c r="C2" s="322" t="s">
        <v>10</v>
      </c>
      <c r="D2" s="323" t="s">
        <v>11</v>
      </c>
      <c r="E2" s="324" t="s">
        <v>12</v>
      </c>
      <c r="F2" s="322" t="s">
        <v>10</v>
      </c>
      <c r="G2" s="323" t="s">
        <v>11</v>
      </c>
      <c r="H2" s="324" t="s">
        <v>13</v>
      </c>
      <c r="I2" s="341"/>
      <c r="J2" s="322" t="s">
        <v>10</v>
      </c>
      <c r="K2" s="323" t="s">
        <v>11</v>
      </c>
      <c r="L2" s="324" t="s">
        <v>14</v>
      </c>
      <c r="M2" s="341"/>
      <c r="N2" s="3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s="4" customFormat="1" x14ac:dyDescent="0.2">
      <c r="A3" s="278" t="s">
        <v>15</v>
      </c>
      <c r="B3" s="284"/>
      <c r="C3" s="285"/>
      <c r="D3" s="286"/>
      <c r="E3" s="287"/>
      <c r="F3" s="285"/>
      <c r="G3" s="286"/>
      <c r="H3" s="287"/>
      <c r="I3" s="288"/>
      <c r="J3" s="285"/>
      <c r="K3" s="286"/>
      <c r="L3" s="287"/>
      <c r="M3" s="288"/>
      <c r="N3" s="289"/>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s="4" customFormat="1" ht="26.25" thickBot="1" x14ac:dyDescent="0.25">
      <c r="A4" s="195" t="s">
        <v>16</v>
      </c>
      <c r="B4" s="196"/>
      <c r="C4" s="197"/>
      <c r="D4" s="198"/>
      <c r="E4" s="199">
        <f>SUM(E11,E15,E19,E27)*10%</f>
        <v>8496</v>
      </c>
      <c r="F4" s="197"/>
      <c r="G4" s="198"/>
      <c r="H4" s="199" t="e">
        <f>SUM(H11,H15,H19,H27)*10%</f>
        <v>#VALUE!</v>
      </c>
      <c r="I4" s="200" t="e">
        <f>E4-H4</f>
        <v>#VALUE!</v>
      </c>
      <c r="J4" s="197"/>
      <c r="K4" s="198"/>
      <c r="L4" s="199" t="e">
        <f>SUM(L11,L15,L19,L27)*10%</f>
        <v>#VALUE!</v>
      </c>
      <c r="M4" s="200" t="e">
        <f>I4-L4</f>
        <v>#VALUE!</v>
      </c>
      <c r="N4" s="201" t="e">
        <f>H4+L4</f>
        <v>#VALUE!</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s="4" customFormat="1" ht="13.5" thickBot="1" x14ac:dyDescent="0.25">
      <c r="A5" s="202" t="s">
        <v>17</v>
      </c>
      <c r="B5" s="203"/>
      <c r="C5" s="204"/>
      <c r="D5" s="205"/>
      <c r="E5" s="206">
        <f>SUBTOTAL(9,E4)</f>
        <v>8496</v>
      </c>
      <c r="F5" s="204"/>
      <c r="G5" s="205"/>
      <c r="H5" s="206" t="e">
        <f>SUBTOTAL(9,H4)</f>
        <v>#VALUE!</v>
      </c>
      <c r="I5" s="207" t="e">
        <f>SUBTOTAL(9,I4)</f>
        <v>#VALUE!</v>
      </c>
      <c r="J5" s="204"/>
      <c r="K5" s="205"/>
      <c r="L5" s="206" t="e">
        <f>SUBTOTAL(9,L4)</f>
        <v>#VALUE!</v>
      </c>
      <c r="M5" s="207" t="e">
        <f>SUBTOTAL(9,M4)</f>
        <v>#VALUE!</v>
      </c>
      <c r="N5" s="207" t="e">
        <f>SUBTOTAL(9,N4)</f>
        <v>#VALUE!</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15" customHeight="1" x14ac:dyDescent="0.2">
      <c r="A6" s="279" t="s">
        <v>18</v>
      </c>
      <c r="B6" s="290"/>
      <c r="C6" s="291"/>
      <c r="D6" s="292"/>
      <c r="E6" s="293"/>
      <c r="F6" s="291"/>
      <c r="G6" s="292"/>
      <c r="H6" s="293"/>
      <c r="I6" s="294"/>
      <c r="J6" s="291"/>
      <c r="K6" s="292"/>
      <c r="L6" s="293"/>
      <c r="M6" s="294"/>
      <c r="N6" s="295" t="e">
        <f>SUBTOTAL(9,N4)</f>
        <v>#VALUE!</v>
      </c>
    </row>
    <row r="7" spans="1:250" x14ac:dyDescent="0.2">
      <c r="A7" s="209" t="s">
        <v>19</v>
      </c>
      <c r="B7" s="210" t="s">
        <v>20</v>
      </c>
      <c r="C7" s="242">
        <v>1</v>
      </c>
      <c r="D7" s="211">
        <v>37500</v>
      </c>
      <c r="E7" s="212">
        <f>C7*D7</f>
        <v>37500</v>
      </c>
      <c r="F7" s="338">
        <v>1</v>
      </c>
      <c r="G7" s="211">
        <f>D7</f>
        <v>37500</v>
      </c>
      <c r="H7" s="212">
        <f>F7*G7</f>
        <v>37500</v>
      </c>
      <c r="I7" s="213">
        <f>E7-H7</f>
        <v>0</v>
      </c>
      <c r="J7" s="338"/>
      <c r="K7" s="211">
        <f>D7</f>
        <v>37500</v>
      </c>
      <c r="L7" s="212">
        <f>J7*K7</f>
        <v>0</v>
      </c>
      <c r="M7" s="213">
        <f>I7-L7</f>
        <v>0</v>
      </c>
      <c r="N7" s="337">
        <f>H7+L7</f>
        <v>37500</v>
      </c>
    </row>
    <row r="8" spans="1:250" x14ac:dyDescent="0.2">
      <c r="A8" s="209" t="s">
        <v>21</v>
      </c>
      <c r="B8" s="210" t="s">
        <v>22</v>
      </c>
      <c r="C8" s="242">
        <v>10</v>
      </c>
      <c r="D8" s="211">
        <v>500</v>
      </c>
      <c r="E8" s="212">
        <f>C8*D8</f>
        <v>5000</v>
      </c>
      <c r="F8" s="338">
        <v>3</v>
      </c>
      <c r="G8" s="211">
        <f>D8</f>
        <v>500</v>
      </c>
      <c r="H8" s="212">
        <f>F8*G8</f>
        <v>1500</v>
      </c>
      <c r="I8" s="213">
        <f>E8-H8</f>
        <v>3500</v>
      </c>
      <c r="J8" s="338">
        <v>7</v>
      </c>
      <c r="K8" s="211">
        <f>D8</f>
        <v>500</v>
      </c>
      <c r="L8" s="212">
        <f>J8*K8</f>
        <v>3500</v>
      </c>
      <c r="M8" s="213">
        <f>I8-L8</f>
        <v>0</v>
      </c>
      <c r="N8" s="335">
        <f>H8+L8</f>
        <v>5000</v>
      </c>
    </row>
    <row r="9" spans="1:250" x14ac:dyDescent="0.2">
      <c r="A9" s="329" t="s">
        <v>23</v>
      </c>
      <c r="B9" s="210" t="s">
        <v>22</v>
      </c>
      <c r="C9" s="330">
        <v>2</v>
      </c>
      <c r="D9" s="211">
        <v>1000</v>
      </c>
      <c r="E9" s="212">
        <f>C9*D9</f>
        <v>2000</v>
      </c>
      <c r="F9" s="338">
        <v>2</v>
      </c>
      <c r="G9" s="211">
        <f>D9</f>
        <v>1000</v>
      </c>
      <c r="H9" s="212">
        <f>F9*G9</f>
        <v>2000</v>
      </c>
      <c r="I9" s="213">
        <f>E9-H9</f>
        <v>0</v>
      </c>
      <c r="J9" s="338"/>
      <c r="K9" s="211">
        <f>D9</f>
        <v>1000</v>
      </c>
      <c r="L9" s="212">
        <f>J9*K9</f>
        <v>0</v>
      </c>
      <c r="M9" s="213">
        <f>I9-L9</f>
        <v>0</v>
      </c>
      <c r="N9" s="335">
        <f>H9+L9</f>
        <v>2000</v>
      </c>
    </row>
    <row r="10" spans="1:250" ht="13.5" thickBot="1" x14ac:dyDescent="0.25">
      <c r="A10" s="329" t="s">
        <v>24</v>
      </c>
      <c r="B10" s="210" t="s">
        <v>22</v>
      </c>
      <c r="C10" s="330">
        <v>2</v>
      </c>
      <c r="D10" s="215">
        <v>380</v>
      </c>
      <c r="E10" s="212">
        <f>C10*D10</f>
        <v>760</v>
      </c>
      <c r="F10" s="338">
        <v>1</v>
      </c>
      <c r="G10" s="211">
        <f>D10</f>
        <v>380</v>
      </c>
      <c r="H10" s="212">
        <f>F10*G10</f>
        <v>380</v>
      </c>
      <c r="I10" s="213">
        <f>E10-H10</f>
        <v>380</v>
      </c>
      <c r="J10" s="338">
        <v>1</v>
      </c>
      <c r="K10" s="211">
        <f>D10</f>
        <v>380</v>
      </c>
      <c r="L10" s="212">
        <f>J10*K10</f>
        <v>380</v>
      </c>
      <c r="M10" s="213">
        <f>I10-L10</f>
        <v>0</v>
      </c>
      <c r="N10" s="336">
        <f>H10+L10</f>
        <v>760</v>
      </c>
    </row>
    <row r="11" spans="1:250" ht="15" customHeight="1" thickBot="1" x14ac:dyDescent="0.25">
      <c r="A11" s="202" t="s">
        <v>25</v>
      </c>
      <c r="B11" s="218"/>
      <c r="C11" s="218"/>
      <c r="D11" s="219"/>
      <c r="E11" s="220">
        <f>SUBTOTAL(9,E7:E10)</f>
        <v>45260</v>
      </c>
      <c r="F11" s="218"/>
      <c r="G11" s="219"/>
      <c r="H11" s="220">
        <f>SUBTOTAL(9,H7:H10)</f>
        <v>41380</v>
      </c>
      <c r="I11" s="221">
        <f>SUBTOTAL(9,I7:I10)</f>
        <v>3880</v>
      </c>
      <c r="J11" s="218"/>
      <c r="K11" s="219"/>
      <c r="L11" s="220">
        <f>SUBTOTAL(9,L7:L10)</f>
        <v>3880</v>
      </c>
      <c r="M11" s="221">
        <f>SUBTOTAL(9,M7:M10)</f>
        <v>0</v>
      </c>
      <c r="N11" s="207">
        <f>SUBTOTAL(9,N7:N10)</f>
        <v>45260</v>
      </c>
    </row>
    <row r="12" spans="1:250" ht="15" customHeight="1" x14ac:dyDescent="0.2">
      <c r="A12" s="280" t="s">
        <v>26</v>
      </c>
      <c r="B12" s="296"/>
      <c r="C12" s="296"/>
      <c r="D12" s="297"/>
      <c r="E12" s="298"/>
      <c r="F12" s="296"/>
      <c r="G12" s="297"/>
      <c r="H12" s="298"/>
      <c r="I12" s="299"/>
      <c r="J12" s="296"/>
      <c r="K12" s="297"/>
      <c r="L12" s="298"/>
      <c r="M12" s="299"/>
      <c r="N12" s="333"/>
    </row>
    <row r="13" spans="1:250" x14ac:dyDescent="0.2">
      <c r="A13" s="209" t="s">
        <v>27</v>
      </c>
      <c r="B13" s="210" t="s">
        <v>28</v>
      </c>
      <c r="C13" s="351">
        <v>5000</v>
      </c>
      <c r="D13" s="352"/>
      <c r="E13" s="353"/>
      <c r="F13" s="339">
        <v>0.5</v>
      </c>
      <c r="G13" s="331">
        <v>5000</v>
      </c>
      <c r="H13" s="212">
        <f>F13*G13</f>
        <v>2500</v>
      </c>
      <c r="I13" s="213">
        <f>C13-H13</f>
        <v>2500</v>
      </c>
      <c r="J13" s="339">
        <v>0.5</v>
      </c>
      <c r="K13" s="331">
        <v>5000</v>
      </c>
      <c r="L13" s="212">
        <f>J13*K13</f>
        <v>2500</v>
      </c>
      <c r="M13" s="213">
        <f>I13-L13</f>
        <v>0</v>
      </c>
      <c r="N13" s="335">
        <f>H13+L13</f>
        <v>5000</v>
      </c>
    </row>
    <row r="14" spans="1:250" ht="13.5" thickBot="1" x14ac:dyDescent="0.25">
      <c r="A14" s="209" t="s">
        <v>29</v>
      </c>
      <c r="B14" s="210" t="s">
        <v>28</v>
      </c>
      <c r="C14" s="348">
        <v>10000</v>
      </c>
      <c r="D14" s="349"/>
      <c r="E14" s="350"/>
      <c r="F14" s="339">
        <v>0.5</v>
      </c>
      <c r="G14" s="331">
        <v>10000</v>
      </c>
      <c r="H14" s="212">
        <f>F14*G14</f>
        <v>5000</v>
      </c>
      <c r="I14" s="213">
        <f>C14-H14</f>
        <v>5000</v>
      </c>
      <c r="J14" s="339">
        <v>0.5</v>
      </c>
      <c r="K14" s="331">
        <v>10000</v>
      </c>
      <c r="L14" s="212">
        <f>J14*K14</f>
        <v>5000</v>
      </c>
      <c r="M14" s="213">
        <f>I14-L14</f>
        <v>0</v>
      </c>
      <c r="N14" s="214">
        <f>H14+L14</f>
        <v>10000</v>
      </c>
    </row>
    <row r="15" spans="1:250" ht="15" customHeight="1" thickBot="1" x14ac:dyDescent="0.25">
      <c r="A15" s="226" t="s">
        <v>30</v>
      </c>
      <c r="B15" s="227"/>
      <c r="C15" s="227"/>
      <c r="D15" s="228"/>
      <c r="E15" s="220">
        <f>SUBTOTAL(9,C13:E14)</f>
        <v>15000</v>
      </c>
      <c r="F15" s="227"/>
      <c r="G15" s="228"/>
      <c r="H15" s="220">
        <f>SUBTOTAL(9,H13:H14)</f>
        <v>7500</v>
      </c>
      <c r="I15" s="229">
        <f>E15-H15</f>
        <v>7500</v>
      </c>
      <c r="J15" s="227"/>
      <c r="K15" s="228"/>
      <c r="L15" s="220">
        <f>SUBTOTAL(9,L13:L14)</f>
        <v>7500</v>
      </c>
      <c r="M15" s="229">
        <f>SUBTOTAL(9,M13:M14)</f>
        <v>0</v>
      </c>
      <c r="N15" s="222">
        <f>SUBTOTAL(9,N13:N14)</f>
        <v>15000</v>
      </c>
    </row>
    <row r="16" spans="1:250" ht="15" customHeight="1" x14ac:dyDescent="0.2">
      <c r="A16" s="281" t="s">
        <v>31</v>
      </c>
      <c r="B16" s="301"/>
      <c r="C16" s="301"/>
      <c r="D16" s="302"/>
      <c r="E16" s="303"/>
      <c r="F16" s="301"/>
      <c r="G16" s="302"/>
      <c r="H16" s="303"/>
      <c r="I16" s="304"/>
      <c r="J16" s="301"/>
      <c r="K16" s="302"/>
      <c r="L16" s="303"/>
      <c r="M16" s="304"/>
      <c r="N16" s="300"/>
    </row>
    <row r="17" spans="1:14" x14ac:dyDescent="0.2">
      <c r="A17" s="209" t="s">
        <v>32</v>
      </c>
      <c r="B17" s="210" t="s">
        <v>28</v>
      </c>
      <c r="C17" s="348">
        <v>8000</v>
      </c>
      <c r="D17" s="349"/>
      <c r="E17" s="350"/>
      <c r="F17" s="339">
        <v>0</v>
      </c>
      <c r="G17" s="332">
        <v>8000</v>
      </c>
      <c r="H17" s="212">
        <f>F17*G17</f>
        <v>0</v>
      </c>
      <c r="I17" s="213">
        <f>C17-H17</f>
        <v>8000</v>
      </c>
      <c r="J17" s="339">
        <v>1</v>
      </c>
      <c r="K17" s="332">
        <v>8000</v>
      </c>
      <c r="L17" s="212">
        <f>J17*K17</f>
        <v>8000</v>
      </c>
      <c r="M17" s="213">
        <f>I17-L17</f>
        <v>0</v>
      </c>
      <c r="N17" s="335">
        <f>H17+L17</f>
        <v>8000</v>
      </c>
    </row>
    <row r="18" spans="1:14" ht="13.5" thickBot="1" x14ac:dyDescent="0.25">
      <c r="A18" s="209" t="s">
        <v>33</v>
      </c>
      <c r="B18" s="210" t="s">
        <v>28</v>
      </c>
      <c r="C18" s="348">
        <v>8000</v>
      </c>
      <c r="D18" s="349"/>
      <c r="E18" s="350"/>
      <c r="F18" s="339">
        <v>1</v>
      </c>
      <c r="G18" s="332">
        <v>8000</v>
      </c>
      <c r="H18" s="216">
        <f>F18*G18</f>
        <v>8000</v>
      </c>
      <c r="I18" s="213">
        <f>C18-H18</f>
        <v>0</v>
      </c>
      <c r="J18" s="339">
        <v>0</v>
      </c>
      <c r="K18" s="332">
        <v>8000</v>
      </c>
      <c r="L18" s="216">
        <f>J18*K18</f>
        <v>0</v>
      </c>
      <c r="M18" s="213">
        <f>I18-L18</f>
        <v>0</v>
      </c>
      <c r="N18" s="214">
        <f>H18+L18</f>
        <v>8000</v>
      </c>
    </row>
    <row r="19" spans="1:14" ht="15" customHeight="1" thickBot="1" x14ac:dyDescent="0.25">
      <c r="A19" s="226" t="s">
        <v>34</v>
      </c>
      <c r="B19" s="230"/>
      <c r="C19" s="230"/>
      <c r="D19" s="231"/>
      <c r="E19" s="232">
        <f>SUBTOTAL(9,C17:E18)</f>
        <v>16000</v>
      </c>
      <c r="F19" s="230"/>
      <c r="G19" s="231"/>
      <c r="H19" s="220">
        <f>SUBTOTAL(9,H17:H18)</f>
        <v>8000</v>
      </c>
      <c r="I19" s="229">
        <f>E19-H19</f>
        <v>8000</v>
      </c>
      <c r="J19" s="230"/>
      <c r="K19" s="231"/>
      <c r="L19" s="229">
        <f>SUBTOTAL(9,L17:L18)</f>
        <v>8000</v>
      </c>
      <c r="M19" s="334">
        <f>SUBTOTAL(9,M17:M18)</f>
        <v>0</v>
      </c>
      <c r="N19" s="222">
        <f>SUBTOTAL(9,N17:N18)</f>
        <v>16000</v>
      </c>
    </row>
    <row r="20" spans="1:14" ht="15" customHeight="1" x14ac:dyDescent="0.2">
      <c r="A20" s="282" t="s">
        <v>35</v>
      </c>
      <c r="B20" s="291"/>
      <c r="C20" s="291"/>
      <c r="D20" s="292"/>
      <c r="E20" s="293"/>
      <c r="F20" s="291"/>
      <c r="G20" s="292"/>
      <c r="H20" s="303"/>
      <c r="I20" s="305"/>
      <c r="J20" s="291"/>
      <c r="K20" s="292"/>
      <c r="L20" s="293"/>
      <c r="M20" s="305"/>
      <c r="N20" s="300"/>
    </row>
    <row r="21" spans="1:14" x14ac:dyDescent="0.2">
      <c r="A21" s="233" t="s">
        <v>36</v>
      </c>
      <c r="B21" s="210"/>
      <c r="C21" s="210"/>
      <c r="D21" s="211"/>
      <c r="E21" s="212"/>
      <c r="F21" s="210"/>
      <c r="G21" s="211"/>
      <c r="H21" s="212"/>
      <c r="I21" s="224"/>
      <c r="J21" s="210"/>
      <c r="K21" s="211"/>
      <c r="L21" s="212"/>
      <c r="M21" s="224"/>
      <c r="N21" s="214"/>
    </row>
    <row r="22" spans="1:14" x14ac:dyDescent="0.2">
      <c r="A22" s="234" t="s">
        <v>70</v>
      </c>
      <c r="B22" s="210"/>
      <c r="C22" s="210"/>
      <c r="D22" s="211"/>
      <c r="E22" s="212"/>
      <c r="F22" s="210"/>
      <c r="G22" s="211"/>
      <c r="H22" s="212"/>
      <c r="I22" s="224"/>
      <c r="J22" s="210"/>
      <c r="K22" s="211"/>
      <c r="L22" s="212"/>
      <c r="M22" s="224"/>
      <c r="N22" s="214"/>
    </row>
    <row r="23" spans="1:14" x14ac:dyDescent="0.2">
      <c r="A23" s="233" t="s">
        <v>37</v>
      </c>
      <c r="B23" s="210"/>
      <c r="C23" s="210"/>
      <c r="D23" s="211"/>
      <c r="E23" s="212">
        <v>7500</v>
      </c>
      <c r="F23" s="210"/>
      <c r="G23" s="211"/>
      <c r="H23" s="212" t="e">
        <f>SUMIF('2. Liste des transactions pério'!$C$4:$C$21,'[1]1'!A23,'[2]2'!$H$4:$H$21)</f>
        <v>#VALUE!</v>
      </c>
      <c r="I23" s="225" t="e">
        <f>E23-H23</f>
        <v>#VALUE!</v>
      </c>
      <c r="J23" s="210"/>
      <c r="K23" s="211"/>
      <c r="L23" s="212" t="e">
        <f>SUMIF('3. Liste des transactions pério'!$C$4:$C$21,'[1]1'!A23,'[3]3'!$H$4:$H$21)</f>
        <v>#VALUE!</v>
      </c>
      <c r="M23" s="225" t="e">
        <f>I23-L23</f>
        <v>#VALUE!</v>
      </c>
      <c r="N23" s="241" t="e">
        <f>H23+L23</f>
        <v>#VALUE!</v>
      </c>
    </row>
    <row r="24" spans="1:14" x14ac:dyDescent="0.2">
      <c r="A24" s="233" t="s">
        <v>38</v>
      </c>
      <c r="B24" s="210"/>
      <c r="C24" s="210"/>
      <c r="D24" s="211"/>
      <c r="E24" s="212">
        <v>1000</v>
      </c>
      <c r="F24" s="210"/>
      <c r="G24" s="211"/>
      <c r="H24" s="212" t="e">
        <f>SUMIF('2. Liste des transactions pério'!$C$4:$C$21,'[1]1'!A24,'[2]2'!$H$4:$H$21)</f>
        <v>#VALUE!</v>
      </c>
      <c r="I24" s="225" t="e">
        <f>E24-H24</f>
        <v>#VALUE!</v>
      </c>
      <c r="J24" s="210"/>
      <c r="K24" s="211"/>
      <c r="L24" s="212" t="e">
        <f>SUMIF('3. Liste des transactions pério'!$C$4:$C$21,'[1]1'!A24,'[3]3'!$H$4:$H$21)</f>
        <v>#VALUE!</v>
      </c>
      <c r="M24" s="225" t="e">
        <f>I24-L24</f>
        <v>#VALUE!</v>
      </c>
      <c r="N24" s="241" t="e">
        <f>H24+L24</f>
        <v>#VALUE!</v>
      </c>
    </row>
    <row r="25" spans="1:14" x14ac:dyDescent="0.2">
      <c r="A25" s="233" t="s">
        <v>39</v>
      </c>
      <c r="B25" s="210"/>
      <c r="C25" s="210"/>
      <c r="D25" s="211"/>
      <c r="E25" s="212">
        <v>200</v>
      </c>
      <c r="F25" s="210"/>
      <c r="G25" s="211"/>
      <c r="H25" s="212" t="e">
        <f>SUMIF('2. Liste des transactions pério'!$C$4:$C$21,'[1]1'!A25,'[2]2'!$H$4:$H$21)</f>
        <v>#VALUE!</v>
      </c>
      <c r="I25" s="225" t="e">
        <f>E25-H25</f>
        <v>#VALUE!</v>
      </c>
      <c r="J25" s="210"/>
      <c r="K25" s="211"/>
      <c r="L25" s="212" t="e">
        <f>SUMIF('3. Liste des transactions pério'!$C$4:$C$21,'[1]1'!A25,'[3]3'!$H$4:$H$21)</f>
        <v>#VALUE!</v>
      </c>
      <c r="M25" s="225" t="e">
        <f>I25-L25</f>
        <v>#VALUE!</v>
      </c>
      <c r="N25" s="241" t="e">
        <f>H25+L25</f>
        <v>#VALUE!</v>
      </c>
    </row>
    <row r="26" spans="1:14" ht="13.5" thickBot="1" x14ac:dyDescent="0.25">
      <c r="A26" s="235"/>
      <c r="B26" s="236"/>
      <c r="C26" s="236"/>
      <c r="D26" s="237"/>
      <c r="E26" s="238"/>
      <c r="F26" s="236"/>
      <c r="G26" s="237"/>
      <c r="H26" s="238"/>
      <c r="I26" s="223"/>
      <c r="J26" s="236"/>
      <c r="K26" s="237"/>
      <c r="L26" s="216"/>
      <c r="M26" s="223"/>
      <c r="N26" s="217"/>
    </row>
    <row r="27" spans="1:14" ht="15" customHeight="1" thickBot="1" x14ac:dyDescent="0.25">
      <c r="A27" s="226" t="s">
        <v>40</v>
      </c>
      <c r="B27" s="239"/>
      <c r="C27" s="239"/>
      <c r="D27" s="240"/>
      <c r="E27" s="208">
        <f>SUM(E23:E25)</f>
        <v>8700</v>
      </c>
      <c r="F27" s="239"/>
      <c r="G27" s="240"/>
      <c r="H27" s="208" t="e">
        <f>SUM(H23:H25)</f>
        <v>#VALUE!</v>
      </c>
      <c r="I27" s="221" t="e">
        <f>SUM(I23:I25)</f>
        <v>#VALUE!</v>
      </c>
      <c r="J27" s="239"/>
      <c r="K27" s="240"/>
      <c r="L27" s="221" t="e">
        <f>SUM(L23:L25)</f>
        <v>#VALUE!</v>
      </c>
      <c r="M27" s="221" t="e">
        <f>SUM(M23:M25)</f>
        <v>#VALUE!</v>
      </c>
      <c r="N27" s="200" t="e">
        <f>SUM(N23:N25)</f>
        <v>#VALUE!</v>
      </c>
    </row>
    <row r="28" spans="1:14" ht="16.5" customHeight="1" thickBot="1" x14ac:dyDescent="0.25">
      <c r="A28" s="283" t="s">
        <v>41</v>
      </c>
      <c r="B28" s="307"/>
      <c r="C28" s="307"/>
      <c r="D28" s="308"/>
      <c r="E28" s="309">
        <f>E5+E11+E15+E19+E27</f>
        <v>93456</v>
      </c>
      <c r="F28" s="307"/>
      <c r="G28" s="308"/>
      <c r="H28" s="309" t="e">
        <f>H5+H11+H15+H19+H27</f>
        <v>#VALUE!</v>
      </c>
      <c r="I28" s="310" t="e">
        <f>I5+I11+I15+I19+I27</f>
        <v>#VALUE!</v>
      </c>
      <c r="J28" s="307"/>
      <c r="K28" s="308"/>
      <c r="L28" s="309" t="e">
        <f>L5+L11+L15+L19+L27</f>
        <v>#VALUE!</v>
      </c>
      <c r="M28" s="310" t="e">
        <f>M5+M11+M15+M19+M27</f>
        <v>#VALUE!</v>
      </c>
      <c r="N28" s="311" t="e">
        <f>N5+N11+N15+N19+N27</f>
        <v>#VALUE!</v>
      </c>
    </row>
    <row r="29" spans="1:14" ht="21.75" customHeight="1" thickBot="1" x14ac:dyDescent="0.25">
      <c r="A29" s="306" t="s">
        <v>42</v>
      </c>
      <c r="B29" s="312"/>
      <c r="C29" s="307"/>
      <c r="D29" s="308"/>
      <c r="E29" s="317">
        <f>E28*7/100</f>
        <v>6541.92</v>
      </c>
      <c r="F29" s="307"/>
      <c r="G29" s="308"/>
      <c r="H29" s="313" t="e">
        <f>H28*7/100</f>
        <v>#VALUE!</v>
      </c>
      <c r="I29" s="310" t="e">
        <f>E29-H29</f>
        <v>#VALUE!</v>
      </c>
      <c r="J29" s="307"/>
      <c r="K29" s="308"/>
      <c r="L29" s="313" t="e">
        <f>L28*7/100</f>
        <v>#VALUE!</v>
      </c>
      <c r="M29" s="310" t="e">
        <f>M28*7/100</f>
        <v>#VALUE!</v>
      </c>
      <c r="N29" s="314" t="e">
        <f>N28*7/100</f>
        <v>#VALUE!</v>
      </c>
    </row>
    <row r="30" spans="1:14" ht="16.5" customHeight="1" thickBot="1" x14ac:dyDescent="0.25">
      <c r="A30" s="283" t="s">
        <v>43</v>
      </c>
      <c r="B30" s="315"/>
      <c r="C30" s="315"/>
      <c r="D30" s="316"/>
      <c r="E30" s="317">
        <f>E29+E28</f>
        <v>99997.92</v>
      </c>
      <c r="F30" s="318"/>
      <c r="G30" s="316"/>
      <c r="H30" s="317" t="e">
        <f>H29+H28</f>
        <v>#VALUE!</v>
      </c>
      <c r="I30" s="310" t="e">
        <f>I29+I28</f>
        <v>#VALUE!</v>
      </c>
      <c r="J30" s="315"/>
      <c r="K30" s="316"/>
      <c r="L30" s="317" t="e">
        <f>L29+L28</f>
        <v>#VALUE!</v>
      </c>
      <c r="M30" s="310" t="e">
        <f>M29+M28</f>
        <v>#VALUE!</v>
      </c>
      <c r="N30" s="311" t="e">
        <f>N29+N28</f>
        <v>#VALUE!</v>
      </c>
    </row>
    <row r="31" spans="1:14" x14ac:dyDescent="0.2">
      <c r="A31" s="97"/>
      <c r="B31" s="97"/>
      <c r="C31" s="157"/>
      <c r="D31" s="97"/>
      <c r="E31" s="97"/>
      <c r="F31" s="157"/>
      <c r="G31" s="194"/>
      <c r="H31" s="194"/>
      <c r="I31" s="5"/>
      <c r="J31" s="157"/>
      <c r="K31" s="194"/>
      <c r="L31" s="194"/>
      <c r="M31" s="5"/>
      <c r="N31" s="97"/>
    </row>
    <row r="32" spans="1:14" ht="13.5" thickBot="1" x14ac:dyDescent="0.25">
      <c r="A32" s="325" t="s">
        <v>44</v>
      </c>
      <c r="G32" s="273" t="s">
        <v>45</v>
      </c>
      <c r="H32" s="273"/>
      <c r="K32" s="273" t="s">
        <v>46</v>
      </c>
      <c r="L32" s="273"/>
    </row>
    <row r="33" spans="1:14" ht="13.5" thickTop="1" x14ac:dyDescent="0.2">
      <c r="A33" s="326" t="s">
        <v>47</v>
      </c>
      <c r="G33" s="267" t="s">
        <v>48</v>
      </c>
      <c r="H33" s="268">
        <v>75000</v>
      </c>
      <c r="I33" s="111"/>
      <c r="K33" s="267" t="s">
        <v>48</v>
      </c>
      <c r="L33" s="276" t="e">
        <f>H33+H39</f>
        <v>#VALUE!</v>
      </c>
      <c r="M33" s="111"/>
    </row>
    <row r="34" spans="1:14" x14ac:dyDescent="0.2">
      <c r="A34" s="327" t="s">
        <v>49</v>
      </c>
      <c r="G34" s="269" t="s">
        <v>50</v>
      </c>
      <c r="H34" s="270" t="e">
        <f>H30</f>
        <v>#VALUE!</v>
      </c>
      <c r="I34" s="111"/>
      <c r="K34" s="269" t="s">
        <v>50</v>
      </c>
      <c r="L34" s="270" t="e">
        <f>$H$30+$L$30</f>
        <v>#VALUE!</v>
      </c>
      <c r="M34" s="111"/>
    </row>
    <row r="35" spans="1:14" ht="13.5" thickBot="1" x14ac:dyDescent="0.25">
      <c r="A35" s="327" t="s">
        <v>51</v>
      </c>
      <c r="G35" s="271" t="s">
        <v>52</v>
      </c>
      <c r="H35" s="272" t="e">
        <f>H33-H34</f>
        <v>#VALUE!</v>
      </c>
      <c r="I35" s="111"/>
      <c r="K35" s="271" t="s">
        <v>52</v>
      </c>
      <c r="L35" s="272" t="e">
        <f>L33-L34</f>
        <v>#VALUE!</v>
      </c>
      <c r="M35" s="111"/>
    </row>
    <row r="36" spans="1:14" ht="24.75" thickBot="1" x14ac:dyDescent="0.25">
      <c r="A36" s="327" t="s">
        <v>53</v>
      </c>
      <c r="G36" s="274"/>
      <c r="H36" s="274"/>
      <c r="I36" s="111"/>
      <c r="K36" s="274"/>
      <c r="L36" s="274"/>
      <c r="M36" s="111"/>
    </row>
    <row r="37" spans="1:14" ht="13.5" thickBot="1" x14ac:dyDescent="0.25">
      <c r="A37" s="328" t="s">
        <v>54</v>
      </c>
      <c r="B37" s="5"/>
      <c r="C37" s="159"/>
      <c r="D37" s="5"/>
      <c r="E37" s="5"/>
      <c r="G37" s="267" t="s">
        <v>55</v>
      </c>
      <c r="H37" s="277" t="e">
        <f>$E$30-$H$34</f>
        <v>#VALUE!</v>
      </c>
      <c r="I37" s="111"/>
      <c r="K37" s="344"/>
      <c r="L37" s="345"/>
      <c r="M37" s="111"/>
      <c r="N37" s="5"/>
    </row>
    <row r="38" spans="1:14" ht="13.5" thickTop="1" x14ac:dyDescent="0.2">
      <c r="B38" s="5"/>
      <c r="C38" s="159"/>
      <c r="D38" s="5"/>
      <c r="E38" s="5"/>
      <c r="G38" s="269" t="s">
        <v>56</v>
      </c>
      <c r="H38" s="270">
        <f>$E$30*10%</f>
        <v>9999.7920000000013</v>
      </c>
      <c r="I38" s="275"/>
      <c r="K38" s="346"/>
      <c r="L38" s="347"/>
      <c r="M38" s="275"/>
      <c r="N38" s="5"/>
    </row>
    <row r="39" spans="1:14" ht="13.5" thickBot="1" x14ac:dyDescent="0.25">
      <c r="B39" s="5"/>
      <c r="C39" s="159"/>
      <c r="D39" s="5"/>
      <c r="E39" s="5"/>
      <c r="G39" s="271" t="s">
        <v>57</v>
      </c>
      <c r="H39" s="272" t="e">
        <f>H37-H38</f>
        <v>#VALUE!</v>
      </c>
      <c r="I39" s="275"/>
      <c r="K39" s="271" t="s">
        <v>58</v>
      </c>
      <c r="L39" s="272" t="e">
        <f>-L35</f>
        <v>#VALUE!</v>
      </c>
      <c r="M39" s="275"/>
      <c r="N39" s="5"/>
    </row>
    <row r="40" spans="1:14" x14ac:dyDescent="0.2">
      <c r="B40" s="5"/>
      <c r="C40" s="159"/>
      <c r="D40" s="5"/>
      <c r="E40" s="5"/>
      <c r="F40" s="159"/>
      <c r="G40" s="5"/>
      <c r="H40" s="5"/>
      <c r="I40" s="5"/>
      <c r="J40" s="159"/>
      <c r="K40" s="5"/>
      <c r="L40" s="5"/>
      <c r="M40" s="5"/>
      <c r="N40" s="5"/>
    </row>
    <row r="41" spans="1:14" x14ac:dyDescent="0.2">
      <c r="B41" s="5"/>
      <c r="C41" s="159"/>
      <c r="D41" s="5"/>
      <c r="E41" s="5"/>
      <c r="F41" s="159"/>
      <c r="G41" s="5"/>
      <c r="H41" s="5"/>
      <c r="I41" s="5"/>
      <c r="J41" s="159"/>
      <c r="K41" s="5"/>
      <c r="L41" s="5"/>
      <c r="M41" s="5"/>
      <c r="N41" s="5"/>
    </row>
    <row r="42" spans="1:14" x14ac:dyDescent="0.2">
      <c r="B42" s="5"/>
      <c r="C42" s="159"/>
      <c r="D42" s="5"/>
      <c r="E42" s="5"/>
      <c r="F42" s="159"/>
      <c r="G42" s="5"/>
      <c r="H42" s="5"/>
      <c r="I42" s="5"/>
      <c r="J42" s="159"/>
      <c r="K42" s="5"/>
      <c r="L42" s="5"/>
      <c r="M42" s="5"/>
      <c r="N42" s="5"/>
    </row>
    <row r="43" spans="1:14" x14ac:dyDescent="0.2">
      <c r="B43" s="5"/>
      <c r="C43" s="159"/>
      <c r="D43" s="5"/>
      <c r="E43" s="5"/>
      <c r="F43" s="159"/>
      <c r="G43" s="5"/>
      <c r="H43" s="5"/>
      <c r="I43" s="5"/>
      <c r="J43" s="159"/>
      <c r="K43" s="5"/>
      <c r="L43" s="5"/>
      <c r="M43" s="5"/>
      <c r="N43" s="5"/>
    </row>
    <row r="44" spans="1:14" x14ac:dyDescent="0.2">
      <c r="B44" s="5"/>
      <c r="C44" s="159"/>
      <c r="D44" s="5"/>
      <c r="E44" s="5"/>
      <c r="F44" s="159"/>
      <c r="G44" s="5"/>
      <c r="H44" s="5"/>
      <c r="I44" s="5"/>
      <c r="J44" s="159"/>
      <c r="K44" s="5"/>
      <c r="L44" s="5"/>
      <c r="M44" s="5"/>
      <c r="N44" s="5"/>
    </row>
    <row r="45" spans="1:14" x14ac:dyDescent="0.2">
      <c r="B45" s="5"/>
      <c r="C45" s="159"/>
      <c r="D45" s="5"/>
      <c r="E45" s="5"/>
      <c r="F45" s="159"/>
      <c r="G45" s="5"/>
      <c r="H45" s="5"/>
      <c r="I45" s="5"/>
      <c r="J45" s="159"/>
      <c r="K45" s="5"/>
      <c r="L45" s="5"/>
      <c r="M45" s="5"/>
      <c r="N45" s="5"/>
    </row>
    <row r="46" spans="1:14" x14ac:dyDescent="0.2">
      <c r="B46" s="5"/>
      <c r="C46" s="159"/>
      <c r="D46" s="5"/>
      <c r="E46" s="5"/>
      <c r="F46" s="159"/>
      <c r="G46" s="5"/>
      <c r="H46" s="5"/>
      <c r="I46" s="5"/>
      <c r="J46" s="159"/>
      <c r="K46" s="5"/>
      <c r="L46" s="5"/>
      <c r="M46" s="5"/>
      <c r="N46" s="5"/>
    </row>
    <row r="47" spans="1:14" x14ac:dyDescent="0.2">
      <c r="B47" s="5"/>
      <c r="C47" s="159"/>
      <c r="D47" s="5"/>
      <c r="E47" s="5"/>
      <c r="F47" s="159"/>
      <c r="G47" s="5"/>
      <c r="H47" s="5"/>
      <c r="I47" s="5"/>
      <c r="J47" s="159"/>
      <c r="K47" s="5"/>
      <c r="L47" s="5"/>
      <c r="M47" s="5"/>
      <c r="N47" s="5"/>
    </row>
    <row r="48" spans="1:14" x14ac:dyDescent="0.2">
      <c r="B48" s="5"/>
      <c r="C48" s="159"/>
      <c r="D48" s="5"/>
      <c r="E48" s="5"/>
      <c r="F48" s="159"/>
      <c r="G48" s="5"/>
      <c r="H48" s="5"/>
      <c r="I48" s="5"/>
      <c r="J48" s="159"/>
      <c r="K48" s="5"/>
      <c r="L48" s="5"/>
      <c r="M48" s="5"/>
      <c r="N48" s="5"/>
    </row>
    <row r="49" spans="2:14" x14ac:dyDescent="0.2">
      <c r="B49" s="5"/>
      <c r="C49" s="159"/>
      <c r="D49" s="5"/>
      <c r="E49" s="5"/>
      <c r="F49" s="159"/>
      <c r="G49" s="5"/>
      <c r="H49" s="5"/>
      <c r="I49" s="5"/>
      <c r="J49" s="159"/>
      <c r="K49" s="5"/>
      <c r="L49" s="5"/>
      <c r="M49" s="5"/>
      <c r="N49" s="5"/>
    </row>
    <row r="50" spans="2:14" x14ac:dyDescent="0.2">
      <c r="B50" s="5"/>
      <c r="C50" s="159"/>
      <c r="D50" s="5"/>
      <c r="E50" s="5"/>
      <c r="F50" s="159"/>
      <c r="G50" s="5"/>
      <c r="H50" s="5"/>
      <c r="I50" s="5"/>
      <c r="J50" s="159"/>
      <c r="K50" s="5"/>
      <c r="L50" s="5"/>
      <c r="M50" s="5"/>
      <c r="N50" s="5"/>
    </row>
    <row r="51" spans="2:14" x14ac:dyDescent="0.2">
      <c r="B51" s="5"/>
      <c r="C51" s="159"/>
      <c r="D51" s="5"/>
      <c r="E51" s="5"/>
      <c r="F51" s="159"/>
      <c r="G51" s="5"/>
      <c r="H51" s="5"/>
      <c r="I51" s="5"/>
      <c r="J51" s="159"/>
      <c r="K51" s="5"/>
      <c r="L51" s="5"/>
      <c r="M51" s="5"/>
      <c r="N51" s="5"/>
    </row>
    <row r="52" spans="2:14" x14ac:dyDescent="0.2">
      <c r="B52" s="5"/>
      <c r="C52" s="159"/>
      <c r="D52" s="5"/>
      <c r="E52" s="5"/>
      <c r="F52" s="159"/>
      <c r="G52" s="5"/>
      <c r="H52" s="5"/>
      <c r="I52" s="5"/>
      <c r="J52" s="159"/>
      <c r="K52" s="5"/>
      <c r="L52" s="5"/>
      <c r="M52" s="5"/>
      <c r="N52" s="5"/>
    </row>
    <row r="53" spans="2:14" x14ac:dyDescent="0.2">
      <c r="B53" s="5"/>
      <c r="C53" s="159"/>
      <c r="D53" s="5"/>
      <c r="E53" s="5"/>
      <c r="F53" s="159"/>
      <c r="G53" s="5"/>
      <c r="H53" s="5"/>
      <c r="I53" s="5"/>
      <c r="J53" s="159"/>
      <c r="K53" s="5"/>
      <c r="L53" s="5"/>
      <c r="M53" s="5"/>
      <c r="N53" s="5"/>
    </row>
    <row r="54" spans="2:14" x14ac:dyDescent="0.2">
      <c r="B54" s="5"/>
      <c r="C54" s="159"/>
      <c r="D54" s="5"/>
      <c r="E54" s="5"/>
      <c r="F54" s="159"/>
      <c r="G54" s="5"/>
      <c r="H54" s="5"/>
      <c r="I54" s="5"/>
      <c r="J54" s="159"/>
      <c r="K54" s="5"/>
      <c r="L54" s="5"/>
      <c r="M54" s="5"/>
      <c r="N54" s="5"/>
    </row>
    <row r="55" spans="2:14" x14ac:dyDescent="0.2">
      <c r="B55" s="5"/>
      <c r="C55" s="159"/>
      <c r="D55" s="5"/>
      <c r="E55" s="5"/>
      <c r="F55" s="159"/>
      <c r="G55" s="5"/>
      <c r="H55" s="5"/>
      <c r="I55" s="5"/>
      <c r="J55" s="159"/>
      <c r="K55" s="5"/>
      <c r="L55" s="5"/>
      <c r="M55" s="5"/>
      <c r="N55" s="5"/>
    </row>
    <row r="56" spans="2:14" x14ac:dyDescent="0.2">
      <c r="B56" s="5"/>
      <c r="C56" s="159"/>
      <c r="D56" s="5"/>
      <c r="E56" s="5"/>
      <c r="F56" s="159"/>
      <c r="G56" s="5"/>
      <c r="H56" s="5"/>
      <c r="I56" s="5"/>
      <c r="J56" s="159"/>
      <c r="K56" s="5"/>
      <c r="L56" s="5"/>
      <c r="M56" s="5"/>
      <c r="N56" s="5"/>
    </row>
    <row r="57" spans="2:14" x14ac:dyDescent="0.2">
      <c r="B57" s="5"/>
      <c r="C57" s="159"/>
      <c r="D57" s="5"/>
      <c r="E57" s="5"/>
      <c r="F57" s="159"/>
      <c r="G57" s="5"/>
      <c r="H57" s="5"/>
      <c r="I57" s="5"/>
      <c r="J57" s="159"/>
      <c r="K57" s="5"/>
      <c r="L57" s="5"/>
      <c r="M57" s="5"/>
      <c r="N57" s="5"/>
    </row>
    <row r="58" spans="2:14" x14ac:dyDescent="0.2">
      <c r="B58" s="5"/>
      <c r="C58" s="159"/>
      <c r="D58" s="5"/>
      <c r="E58" s="5"/>
      <c r="F58" s="159"/>
      <c r="G58" s="5"/>
      <c r="H58" s="5"/>
      <c r="I58" s="5"/>
      <c r="J58" s="159"/>
      <c r="K58" s="5"/>
      <c r="L58" s="5"/>
      <c r="M58" s="5"/>
      <c r="N58" s="5"/>
    </row>
    <row r="59" spans="2:14" x14ac:dyDescent="0.2">
      <c r="B59" s="5"/>
      <c r="C59" s="159"/>
      <c r="D59" s="5"/>
      <c r="E59" s="5"/>
      <c r="F59" s="159"/>
      <c r="G59" s="5"/>
      <c r="H59" s="5"/>
      <c r="I59" s="5"/>
      <c r="J59" s="159"/>
      <c r="K59" s="5"/>
      <c r="L59" s="5"/>
      <c r="M59" s="5"/>
      <c r="N59" s="5"/>
    </row>
    <row r="60" spans="2:14" x14ac:dyDescent="0.2">
      <c r="B60" s="5"/>
      <c r="C60" s="159"/>
      <c r="D60" s="5"/>
      <c r="E60" s="5"/>
      <c r="F60" s="159"/>
      <c r="G60" s="5"/>
      <c r="H60" s="5"/>
      <c r="I60" s="5"/>
      <c r="J60" s="159"/>
      <c r="K60" s="5"/>
      <c r="L60" s="5"/>
      <c r="M60" s="5"/>
      <c r="N60" s="5"/>
    </row>
    <row r="61" spans="2:14" x14ac:dyDescent="0.2">
      <c r="B61" s="5"/>
      <c r="C61" s="159"/>
      <c r="D61" s="5"/>
      <c r="E61" s="5"/>
      <c r="F61" s="159"/>
      <c r="G61" s="5"/>
      <c r="H61" s="5"/>
      <c r="I61" s="5"/>
      <c r="J61" s="159"/>
      <c r="K61" s="5"/>
      <c r="L61" s="5"/>
      <c r="M61" s="5"/>
      <c r="N61" s="5"/>
    </row>
    <row r="62" spans="2:14" x14ac:dyDescent="0.2">
      <c r="B62" s="5"/>
      <c r="C62" s="159"/>
      <c r="D62" s="5"/>
      <c r="E62" s="5"/>
      <c r="F62" s="159"/>
      <c r="G62" s="5"/>
      <c r="H62" s="5"/>
      <c r="I62" s="5"/>
      <c r="J62" s="159"/>
      <c r="K62" s="5"/>
      <c r="L62" s="5"/>
      <c r="M62" s="5"/>
      <c r="N62" s="5"/>
    </row>
    <row r="63" spans="2:14" x14ac:dyDescent="0.2">
      <c r="B63" s="5"/>
      <c r="C63" s="159"/>
      <c r="D63" s="5"/>
      <c r="E63" s="5"/>
      <c r="F63" s="159"/>
      <c r="G63" s="5"/>
      <c r="H63" s="5"/>
      <c r="I63" s="5"/>
      <c r="J63" s="159"/>
      <c r="K63" s="5"/>
      <c r="L63" s="5"/>
      <c r="M63" s="5"/>
      <c r="N63" s="5"/>
    </row>
    <row r="64" spans="2:14" x14ac:dyDescent="0.2">
      <c r="B64" s="5"/>
      <c r="C64" s="159"/>
      <c r="D64" s="5"/>
      <c r="E64" s="5"/>
      <c r="F64" s="159"/>
      <c r="G64" s="5"/>
      <c r="H64" s="5"/>
      <c r="I64" s="5"/>
      <c r="J64" s="159"/>
      <c r="K64" s="5"/>
      <c r="L64" s="5"/>
      <c r="M64" s="5"/>
      <c r="N64" s="5"/>
    </row>
    <row r="65" spans="2:14" x14ac:dyDescent="0.2">
      <c r="B65" s="5"/>
      <c r="C65" s="159"/>
      <c r="D65" s="5"/>
      <c r="E65" s="5"/>
      <c r="F65" s="159"/>
      <c r="G65" s="5"/>
      <c r="H65" s="5"/>
      <c r="I65" s="5"/>
      <c r="J65" s="159"/>
      <c r="K65" s="5"/>
      <c r="L65" s="5"/>
      <c r="M65" s="5"/>
      <c r="N65" s="5"/>
    </row>
    <row r="66" spans="2:14" x14ac:dyDescent="0.2">
      <c r="B66" s="5"/>
      <c r="C66" s="159"/>
      <c r="D66" s="5"/>
      <c r="E66" s="5"/>
      <c r="F66" s="159"/>
      <c r="G66" s="5"/>
      <c r="H66" s="5"/>
      <c r="I66" s="5"/>
      <c r="J66" s="159"/>
      <c r="K66" s="5"/>
      <c r="L66" s="5"/>
      <c r="M66" s="5"/>
      <c r="N66" s="5"/>
    </row>
    <row r="67" spans="2:14" x14ac:dyDescent="0.2">
      <c r="B67" s="5"/>
      <c r="C67" s="159"/>
      <c r="D67" s="5"/>
      <c r="E67" s="5"/>
      <c r="F67" s="159"/>
      <c r="G67" s="5"/>
      <c r="H67" s="5"/>
      <c r="I67" s="5"/>
      <c r="J67" s="159"/>
      <c r="K67" s="5"/>
      <c r="L67" s="5"/>
      <c r="M67" s="5"/>
      <c r="N67" s="5"/>
    </row>
    <row r="68" spans="2:14" x14ac:dyDescent="0.2">
      <c r="B68" s="5"/>
      <c r="C68" s="159"/>
      <c r="D68" s="5"/>
      <c r="E68" s="5"/>
      <c r="F68" s="159"/>
      <c r="G68" s="5"/>
      <c r="H68" s="5"/>
      <c r="I68" s="5"/>
      <c r="J68" s="159"/>
      <c r="K68" s="5"/>
      <c r="L68" s="5"/>
      <c r="M68" s="5"/>
      <c r="N68" s="5"/>
    </row>
    <row r="69" spans="2:14" x14ac:dyDescent="0.2">
      <c r="B69" s="5"/>
      <c r="C69" s="159"/>
      <c r="D69" s="5"/>
      <c r="E69" s="5"/>
      <c r="F69" s="159"/>
      <c r="G69" s="5"/>
      <c r="H69" s="5"/>
      <c r="I69" s="5"/>
      <c r="J69" s="159"/>
      <c r="K69" s="5"/>
      <c r="L69" s="5"/>
      <c r="M69" s="5"/>
      <c r="N69" s="5"/>
    </row>
    <row r="70" spans="2:14" x14ac:dyDescent="0.2">
      <c r="B70" s="5"/>
      <c r="C70" s="159"/>
      <c r="D70" s="5"/>
      <c r="E70" s="5"/>
      <c r="F70" s="159"/>
      <c r="G70" s="5"/>
      <c r="H70" s="5"/>
      <c r="I70" s="5"/>
      <c r="J70" s="159"/>
      <c r="K70" s="5"/>
      <c r="L70" s="5"/>
      <c r="M70" s="5"/>
      <c r="N70" s="5"/>
    </row>
    <row r="71" spans="2:14" x14ac:dyDescent="0.2">
      <c r="B71" s="5"/>
      <c r="C71" s="159"/>
      <c r="D71" s="5"/>
      <c r="E71" s="5"/>
      <c r="F71" s="159"/>
      <c r="G71" s="5"/>
      <c r="H71" s="5"/>
      <c r="I71" s="5"/>
      <c r="J71" s="159"/>
      <c r="K71" s="5"/>
      <c r="L71" s="5"/>
      <c r="M71" s="5"/>
      <c r="N71" s="5"/>
    </row>
    <row r="72" spans="2:14" x14ac:dyDescent="0.2">
      <c r="B72" s="5"/>
      <c r="C72" s="159"/>
      <c r="D72" s="5"/>
      <c r="E72" s="5"/>
      <c r="F72" s="159"/>
      <c r="G72" s="5"/>
      <c r="H72" s="5"/>
      <c r="I72" s="5"/>
      <c r="J72" s="159"/>
      <c r="K72" s="5"/>
      <c r="L72" s="5"/>
      <c r="M72" s="5"/>
      <c r="N72" s="5"/>
    </row>
    <row r="73" spans="2:14" x14ac:dyDescent="0.2">
      <c r="B73" s="5"/>
      <c r="C73" s="159"/>
      <c r="D73" s="5"/>
      <c r="E73" s="5"/>
      <c r="F73" s="159"/>
      <c r="G73" s="5"/>
      <c r="H73" s="5"/>
      <c r="I73" s="5"/>
      <c r="J73" s="159"/>
      <c r="K73" s="5"/>
      <c r="L73" s="5"/>
      <c r="M73" s="5"/>
      <c r="N73" s="5"/>
    </row>
    <row r="74" spans="2:14" x14ac:dyDescent="0.2">
      <c r="B74" s="5"/>
      <c r="C74" s="159"/>
      <c r="D74" s="5"/>
      <c r="E74" s="5"/>
      <c r="F74" s="159"/>
      <c r="G74" s="5"/>
      <c r="H74" s="5"/>
      <c r="I74" s="5"/>
      <c r="J74" s="159"/>
      <c r="K74" s="5"/>
      <c r="L74" s="5"/>
      <c r="M74" s="5"/>
      <c r="N74" s="5"/>
    </row>
    <row r="75" spans="2:14" x14ac:dyDescent="0.2">
      <c r="B75" s="5"/>
      <c r="C75" s="159"/>
      <c r="D75" s="5"/>
      <c r="E75" s="5"/>
      <c r="F75" s="159"/>
      <c r="G75" s="5"/>
      <c r="H75" s="5"/>
      <c r="I75" s="5"/>
      <c r="J75" s="159"/>
      <c r="K75" s="5"/>
      <c r="L75" s="5"/>
      <c r="M75" s="5"/>
      <c r="N75" s="5"/>
    </row>
    <row r="76" spans="2:14" x14ac:dyDescent="0.2">
      <c r="B76" s="5"/>
      <c r="C76" s="159"/>
      <c r="D76" s="5"/>
      <c r="E76" s="5"/>
      <c r="F76" s="159"/>
      <c r="G76" s="5"/>
      <c r="H76" s="5"/>
      <c r="I76" s="5"/>
      <c r="J76" s="159"/>
      <c r="K76" s="5"/>
      <c r="L76" s="5"/>
      <c r="M76" s="5"/>
      <c r="N76" s="5"/>
    </row>
    <row r="77" spans="2:14" x14ac:dyDescent="0.2">
      <c r="B77" s="5"/>
      <c r="C77" s="159"/>
      <c r="D77" s="5"/>
      <c r="E77" s="5"/>
      <c r="F77" s="159"/>
      <c r="G77" s="5"/>
      <c r="H77" s="5"/>
      <c r="I77" s="5"/>
      <c r="J77" s="159"/>
      <c r="K77" s="5"/>
      <c r="L77" s="5"/>
      <c r="M77" s="5"/>
      <c r="N77" s="5"/>
    </row>
    <row r="78" spans="2:14" x14ac:dyDescent="0.2">
      <c r="B78" s="5"/>
      <c r="C78" s="159"/>
      <c r="D78" s="5"/>
      <c r="E78" s="5"/>
      <c r="F78" s="159"/>
      <c r="G78" s="5"/>
      <c r="H78" s="5"/>
      <c r="I78" s="5"/>
      <c r="J78" s="159"/>
      <c r="K78" s="5"/>
      <c r="L78" s="5"/>
      <c r="M78" s="5"/>
      <c r="N78" s="5"/>
    </row>
    <row r="79" spans="2:14" x14ac:dyDescent="0.2">
      <c r="B79" s="5"/>
      <c r="C79" s="159"/>
      <c r="D79" s="5"/>
      <c r="E79" s="5"/>
      <c r="F79" s="159"/>
      <c r="G79" s="5"/>
      <c r="H79" s="5"/>
      <c r="I79" s="5"/>
      <c r="J79" s="159"/>
      <c r="K79" s="5"/>
      <c r="L79" s="5"/>
      <c r="M79" s="5"/>
      <c r="N79" s="5"/>
    </row>
    <row r="80" spans="2:14" x14ac:dyDescent="0.2">
      <c r="B80" s="5"/>
      <c r="C80" s="159"/>
      <c r="D80" s="5"/>
      <c r="E80" s="5"/>
      <c r="F80" s="159"/>
      <c r="G80" s="5"/>
      <c r="H80" s="5"/>
      <c r="I80" s="5"/>
      <c r="J80" s="159"/>
      <c r="K80" s="5"/>
      <c r="L80" s="5"/>
      <c r="M80" s="5"/>
      <c r="N80" s="5"/>
    </row>
    <row r="81" spans="2:14" x14ac:dyDescent="0.2">
      <c r="B81" s="5"/>
      <c r="C81" s="159"/>
      <c r="D81" s="5"/>
      <c r="E81" s="5"/>
      <c r="F81" s="159"/>
      <c r="G81" s="5"/>
      <c r="H81" s="5"/>
      <c r="I81" s="5"/>
      <c r="J81" s="159"/>
      <c r="K81" s="5"/>
      <c r="L81" s="5"/>
      <c r="M81" s="5"/>
      <c r="N81" s="5"/>
    </row>
    <row r="82" spans="2:14" x14ac:dyDescent="0.2">
      <c r="B82" s="5"/>
      <c r="C82" s="159"/>
      <c r="D82" s="5"/>
      <c r="E82" s="5"/>
      <c r="F82" s="159"/>
      <c r="G82" s="5"/>
      <c r="H82" s="5"/>
      <c r="I82" s="5"/>
      <c r="J82" s="159"/>
      <c r="K82" s="5"/>
      <c r="L82" s="5"/>
      <c r="M82" s="5"/>
      <c r="N82" s="5"/>
    </row>
    <row r="83" spans="2:14" x14ac:dyDescent="0.2">
      <c r="B83" s="5"/>
      <c r="C83" s="159"/>
      <c r="D83" s="5"/>
      <c r="E83" s="5"/>
      <c r="F83" s="159"/>
      <c r="G83" s="5"/>
      <c r="H83" s="5"/>
      <c r="I83" s="5"/>
      <c r="J83" s="159"/>
      <c r="K83" s="5"/>
      <c r="L83" s="5"/>
      <c r="M83" s="5"/>
      <c r="N83" s="5"/>
    </row>
    <row r="84" spans="2:14" x14ac:dyDescent="0.2">
      <c r="B84" s="5"/>
      <c r="C84" s="159"/>
      <c r="D84" s="5"/>
      <c r="E84" s="5"/>
      <c r="F84" s="159"/>
      <c r="G84" s="5"/>
      <c r="H84" s="5"/>
      <c r="I84" s="5"/>
      <c r="J84" s="159"/>
      <c r="K84" s="5"/>
      <c r="L84" s="5"/>
      <c r="M84" s="5"/>
      <c r="N84" s="5"/>
    </row>
    <row r="85" spans="2:14" x14ac:dyDescent="0.2">
      <c r="B85" s="5"/>
      <c r="C85" s="159"/>
      <c r="D85" s="5"/>
      <c r="E85" s="5"/>
      <c r="F85" s="159"/>
      <c r="G85" s="5"/>
      <c r="H85" s="5"/>
      <c r="I85" s="5"/>
      <c r="J85" s="159"/>
      <c r="K85" s="5"/>
      <c r="L85" s="5"/>
      <c r="M85" s="5"/>
      <c r="N85" s="5"/>
    </row>
    <row r="86" spans="2:14" x14ac:dyDescent="0.2">
      <c r="B86" s="5"/>
      <c r="C86" s="159"/>
      <c r="D86" s="5"/>
      <c r="E86" s="5"/>
      <c r="F86" s="159"/>
      <c r="G86" s="5"/>
      <c r="H86" s="5"/>
      <c r="I86" s="5"/>
      <c r="J86" s="159"/>
      <c r="K86" s="5"/>
      <c r="L86" s="5"/>
      <c r="M86" s="5"/>
      <c r="N86" s="5"/>
    </row>
    <row r="87" spans="2:14" x14ac:dyDescent="0.2">
      <c r="B87" s="5"/>
      <c r="C87" s="159"/>
      <c r="D87" s="5"/>
      <c r="E87" s="5"/>
      <c r="F87" s="159"/>
      <c r="G87" s="5"/>
      <c r="H87" s="5"/>
      <c r="I87" s="5"/>
      <c r="J87" s="159"/>
      <c r="K87" s="5"/>
      <c r="L87" s="5"/>
      <c r="M87" s="5"/>
      <c r="N87" s="5"/>
    </row>
    <row r="88" spans="2:14" x14ac:dyDescent="0.2">
      <c r="B88" s="5"/>
      <c r="C88" s="159"/>
      <c r="D88" s="5"/>
      <c r="E88" s="5"/>
      <c r="F88" s="159"/>
      <c r="G88" s="5"/>
      <c r="H88" s="5"/>
      <c r="I88" s="5"/>
      <c r="J88" s="159"/>
      <c r="K88" s="5"/>
      <c r="L88" s="5"/>
      <c r="M88" s="5"/>
      <c r="N88" s="5"/>
    </row>
    <row r="89" spans="2:14" x14ac:dyDescent="0.2">
      <c r="B89" s="5"/>
      <c r="C89" s="159"/>
      <c r="D89" s="5"/>
      <c r="E89" s="5"/>
      <c r="F89" s="159"/>
      <c r="G89" s="5"/>
      <c r="H89" s="5"/>
      <c r="I89" s="5"/>
      <c r="J89" s="159"/>
      <c r="K89" s="5"/>
      <c r="L89" s="5"/>
      <c r="M89" s="5"/>
      <c r="N89" s="5"/>
    </row>
    <row r="90" spans="2:14" x14ac:dyDescent="0.2">
      <c r="B90" s="5"/>
      <c r="C90" s="159"/>
      <c r="D90" s="5"/>
      <c r="E90" s="5"/>
      <c r="F90" s="159"/>
      <c r="G90" s="5"/>
      <c r="H90" s="5"/>
      <c r="I90" s="5"/>
      <c r="J90" s="159"/>
      <c r="K90" s="5"/>
      <c r="L90" s="5"/>
      <c r="M90" s="5"/>
      <c r="N90" s="5"/>
    </row>
    <row r="91" spans="2:14" x14ac:dyDescent="0.2">
      <c r="B91" s="5"/>
      <c r="C91" s="159"/>
      <c r="D91" s="5"/>
      <c r="E91" s="5"/>
      <c r="F91" s="159"/>
      <c r="G91" s="5"/>
      <c r="H91" s="5"/>
      <c r="I91" s="5"/>
      <c r="J91" s="159"/>
      <c r="K91" s="5"/>
      <c r="L91" s="5"/>
      <c r="M91" s="5"/>
      <c r="N91" s="5"/>
    </row>
    <row r="92" spans="2:14" x14ac:dyDescent="0.2">
      <c r="B92" s="5"/>
      <c r="C92" s="159"/>
      <c r="D92" s="5"/>
      <c r="E92" s="5"/>
      <c r="F92" s="159"/>
      <c r="G92" s="5"/>
      <c r="H92" s="5"/>
      <c r="I92" s="5"/>
      <c r="J92" s="159"/>
      <c r="K92" s="5"/>
      <c r="L92" s="5"/>
      <c r="M92" s="5"/>
      <c r="N92" s="5"/>
    </row>
    <row r="93" spans="2:14" x14ac:dyDescent="0.2">
      <c r="B93" s="5"/>
      <c r="C93" s="159"/>
      <c r="D93" s="5"/>
      <c r="E93" s="5"/>
      <c r="F93" s="159"/>
      <c r="G93" s="5"/>
      <c r="H93" s="5"/>
      <c r="I93" s="5"/>
      <c r="J93" s="159"/>
      <c r="K93" s="5"/>
      <c r="L93" s="5"/>
      <c r="M93" s="5"/>
      <c r="N93" s="5"/>
    </row>
    <row r="94" spans="2:14" x14ac:dyDescent="0.2">
      <c r="B94" s="5"/>
      <c r="C94" s="159"/>
      <c r="D94" s="5"/>
      <c r="E94" s="5"/>
      <c r="F94" s="159"/>
      <c r="G94" s="5"/>
      <c r="H94" s="5"/>
      <c r="I94" s="5"/>
      <c r="J94" s="159"/>
      <c r="K94" s="5"/>
      <c r="L94" s="5"/>
      <c r="M94" s="5"/>
      <c r="N94" s="5"/>
    </row>
    <row r="95" spans="2:14" x14ac:dyDescent="0.2">
      <c r="B95" s="5"/>
      <c r="C95" s="159"/>
      <c r="D95" s="5"/>
      <c r="E95" s="5"/>
      <c r="F95" s="159"/>
      <c r="G95" s="5"/>
      <c r="H95" s="5"/>
      <c r="I95" s="5"/>
      <c r="J95" s="159"/>
      <c r="K95" s="5"/>
      <c r="L95" s="5"/>
      <c r="M95" s="5"/>
      <c r="N95" s="5"/>
    </row>
    <row r="96" spans="2:14" x14ac:dyDescent="0.2">
      <c r="B96" s="5"/>
      <c r="C96" s="159"/>
      <c r="D96" s="5"/>
      <c r="E96" s="5"/>
      <c r="F96" s="159"/>
      <c r="G96" s="5"/>
      <c r="H96" s="5"/>
      <c r="I96" s="5"/>
      <c r="J96" s="159"/>
      <c r="K96" s="5"/>
      <c r="L96" s="5"/>
      <c r="M96" s="5"/>
      <c r="N96" s="5"/>
    </row>
    <row r="97" spans="2:14" x14ac:dyDescent="0.2">
      <c r="B97" s="5"/>
      <c r="C97" s="159"/>
      <c r="D97" s="5"/>
      <c r="E97" s="5"/>
      <c r="F97" s="159"/>
      <c r="G97" s="5"/>
      <c r="H97" s="5"/>
      <c r="I97" s="5"/>
      <c r="J97" s="159"/>
      <c r="K97" s="5"/>
      <c r="L97" s="5"/>
      <c r="M97" s="5"/>
      <c r="N97" s="5"/>
    </row>
    <row r="98" spans="2:14" x14ac:dyDescent="0.2">
      <c r="B98" s="5"/>
      <c r="C98" s="159"/>
      <c r="D98" s="5"/>
      <c r="E98" s="5"/>
      <c r="F98" s="159"/>
      <c r="G98" s="5"/>
      <c r="H98" s="5"/>
      <c r="I98" s="5"/>
      <c r="J98" s="159"/>
      <c r="K98" s="5"/>
      <c r="L98" s="5"/>
      <c r="M98" s="5"/>
      <c r="N98" s="5"/>
    </row>
    <row r="99" spans="2:14" x14ac:dyDescent="0.2">
      <c r="B99" s="5"/>
      <c r="C99" s="159"/>
      <c r="D99" s="5"/>
      <c r="E99" s="5"/>
      <c r="F99" s="159"/>
      <c r="G99" s="5"/>
      <c r="H99" s="5"/>
      <c r="I99" s="5"/>
      <c r="J99" s="159"/>
      <c r="K99" s="5"/>
      <c r="L99" s="5"/>
      <c r="M99" s="5"/>
      <c r="N99" s="5"/>
    </row>
    <row r="100" spans="2:14" x14ac:dyDescent="0.2">
      <c r="B100" s="5"/>
      <c r="C100" s="159"/>
      <c r="D100" s="5"/>
      <c r="E100" s="5"/>
      <c r="F100" s="159"/>
      <c r="G100" s="5"/>
      <c r="H100" s="5"/>
      <c r="I100" s="5"/>
      <c r="J100" s="159"/>
      <c r="K100" s="5"/>
      <c r="L100" s="5"/>
      <c r="M100" s="5"/>
      <c r="N100" s="5"/>
    </row>
    <row r="101" spans="2:14" x14ac:dyDescent="0.2">
      <c r="B101" s="5"/>
      <c r="C101" s="159"/>
      <c r="D101" s="5"/>
      <c r="E101" s="5"/>
      <c r="F101" s="159"/>
      <c r="G101" s="5"/>
      <c r="H101" s="5"/>
      <c r="I101" s="5"/>
      <c r="J101" s="159"/>
      <c r="K101" s="5"/>
      <c r="L101" s="5"/>
      <c r="M101" s="5"/>
      <c r="N101" s="5"/>
    </row>
    <row r="102" spans="2:14" x14ac:dyDescent="0.2">
      <c r="B102" s="5"/>
      <c r="C102" s="159"/>
      <c r="D102" s="5"/>
      <c r="E102" s="5"/>
      <c r="F102" s="159"/>
      <c r="G102" s="5"/>
      <c r="H102" s="5"/>
      <c r="I102" s="5"/>
      <c r="J102" s="159"/>
      <c r="K102" s="5"/>
      <c r="L102" s="5"/>
      <c r="M102" s="5"/>
      <c r="N102" s="5"/>
    </row>
    <row r="103" spans="2:14" x14ac:dyDescent="0.2">
      <c r="B103" s="5"/>
      <c r="C103" s="159"/>
      <c r="D103" s="5"/>
      <c r="E103" s="5"/>
      <c r="F103" s="159"/>
      <c r="G103" s="5"/>
      <c r="H103" s="5"/>
      <c r="I103" s="5"/>
      <c r="J103" s="159"/>
      <c r="K103" s="5"/>
      <c r="L103" s="5"/>
      <c r="M103" s="5"/>
      <c r="N103" s="5"/>
    </row>
    <row r="104" spans="2:14" x14ac:dyDescent="0.2">
      <c r="B104" s="5"/>
      <c r="C104" s="159"/>
      <c r="D104" s="5"/>
      <c r="E104" s="5"/>
      <c r="F104" s="159"/>
      <c r="G104" s="5"/>
      <c r="H104" s="5"/>
      <c r="I104" s="5"/>
      <c r="J104" s="159"/>
      <c r="K104" s="5"/>
      <c r="L104" s="5"/>
      <c r="M104" s="5"/>
      <c r="N104" s="5"/>
    </row>
    <row r="105" spans="2:14" x14ac:dyDescent="0.2">
      <c r="B105" s="5"/>
      <c r="C105" s="159"/>
      <c r="D105" s="5"/>
      <c r="E105" s="5"/>
      <c r="F105" s="159"/>
      <c r="G105" s="5"/>
      <c r="H105" s="5"/>
      <c r="I105" s="5"/>
      <c r="J105" s="159"/>
      <c r="K105" s="5"/>
      <c r="L105" s="5"/>
      <c r="M105" s="5"/>
      <c r="N105" s="5"/>
    </row>
    <row r="106" spans="2:14" x14ac:dyDescent="0.2">
      <c r="B106" s="5"/>
      <c r="C106" s="159"/>
      <c r="D106" s="5"/>
      <c r="E106" s="5"/>
      <c r="F106" s="159"/>
      <c r="G106" s="5"/>
      <c r="H106" s="5"/>
      <c r="I106" s="5"/>
      <c r="J106" s="159"/>
      <c r="K106" s="5"/>
      <c r="L106" s="5"/>
      <c r="M106" s="5"/>
      <c r="N106" s="5"/>
    </row>
    <row r="107" spans="2:14" x14ac:dyDescent="0.2">
      <c r="B107" s="5"/>
      <c r="C107" s="159"/>
      <c r="D107" s="5"/>
      <c r="E107" s="5"/>
      <c r="F107" s="159"/>
      <c r="G107" s="5"/>
      <c r="H107" s="5"/>
      <c r="I107" s="5"/>
      <c r="J107" s="159"/>
      <c r="K107" s="5"/>
      <c r="L107" s="5"/>
      <c r="M107" s="5"/>
      <c r="N107" s="5"/>
    </row>
    <row r="108" spans="2:14" x14ac:dyDescent="0.2">
      <c r="B108" s="5"/>
      <c r="C108" s="159"/>
      <c r="D108" s="5"/>
      <c r="E108" s="5"/>
      <c r="F108" s="159"/>
      <c r="G108" s="5"/>
      <c r="H108" s="5"/>
      <c r="I108" s="5"/>
      <c r="J108" s="159"/>
      <c r="K108" s="5"/>
      <c r="L108" s="5"/>
      <c r="M108" s="5"/>
      <c r="N108" s="5"/>
    </row>
    <row r="109" spans="2:14" x14ac:dyDescent="0.2">
      <c r="B109" s="5"/>
      <c r="C109" s="159"/>
      <c r="D109" s="5"/>
      <c r="E109" s="5"/>
      <c r="F109" s="159"/>
      <c r="G109" s="5"/>
      <c r="H109" s="5"/>
      <c r="I109" s="5"/>
      <c r="J109" s="159"/>
      <c r="K109" s="5"/>
      <c r="L109" s="5"/>
      <c r="M109" s="5"/>
      <c r="N109" s="5"/>
    </row>
    <row r="110" spans="2:14" x14ac:dyDescent="0.2">
      <c r="B110" s="5"/>
      <c r="C110" s="159"/>
      <c r="D110" s="5"/>
      <c r="E110" s="5"/>
      <c r="F110" s="159"/>
      <c r="G110" s="5"/>
      <c r="H110" s="5"/>
      <c r="I110" s="5"/>
      <c r="J110" s="159"/>
      <c r="K110" s="5"/>
      <c r="L110" s="5"/>
      <c r="M110" s="5"/>
      <c r="N110" s="5"/>
    </row>
    <row r="111" spans="2:14" x14ac:dyDescent="0.2">
      <c r="B111" s="5"/>
      <c r="C111" s="159"/>
      <c r="D111" s="5"/>
      <c r="E111" s="5"/>
      <c r="F111" s="159"/>
      <c r="G111" s="5"/>
      <c r="H111" s="5"/>
      <c r="I111" s="5"/>
      <c r="J111" s="159"/>
      <c r="K111" s="5"/>
      <c r="L111" s="5"/>
      <c r="M111" s="5"/>
      <c r="N111" s="5"/>
    </row>
    <row r="112" spans="2:14" x14ac:dyDescent="0.2">
      <c r="B112" s="5"/>
      <c r="C112" s="159"/>
      <c r="D112" s="5"/>
      <c r="E112" s="5"/>
      <c r="F112" s="159"/>
      <c r="G112" s="5"/>
      <c r="H112" s="5"/>
      <c r="I112" s="5"/>
      <c r="J112" s="159"/>
      <c r="K112" s="5"/>
      <c r="L112" s="5"/>
      <c r="M112" s="5"/>
      <c r="N112" s="5"/>
    </row>
    <row r="113" spans="2:14" x14ac:dyDescent="0.2">
      <c r="B113" s="5"/>
      <c r="C113" s="159"/>
      <c r="D113" s="5"/>
      <c r="E113" s="5"/>
      <c r="F113" s="159"/>
      <c r="G113" s="5"/>
      <c r="H113" s="5"/>
      <c r="I113" s="5"/>
      <c r="J113" s="159"/>
      <c r="K113" s="5"/>
      <c r="L113" s="5"/>
      <c r="M113" s="5"/>
      <c r="N113" s="5"/>
    </row>
    <row r="114" spans="2:14" x14ac:dyDescent="0.2">
      <c r="B114" s="5"/>
      <c r="C114" s="159"/>
      <c r="D114" s="5"/>
      <c r="E114" s="5"/>
      <c r="F114" s="159"/>
      <c r="G114" s="5"/>
      <c r="H114" s="5"/>
      <c r="I114" s="5"/>
      <c r="J114" s="159"/>
      <c r="K114" s="5"/>
      <c r="L114" s="5"/>
      <c r="M114" s="5"/>
      <c r="N114" s="5"/>
    </row>
    <row r="115" spans="2:14" x14ac:dyDescent="0.2">
      <c r="B115" s="5"/>
      <c r="C115" s="159"/>
      <c r="D115" s="5"/>
      <c r="E115" s="5"/>
      <c r="F115" s="159"/>
      <c r="G115" s="5"/>
      <c r="H115" s="5"/>
      <c r="I115" s="5"/>
      <c r="J115" s="159"/>
      <c r="K115" s="5"/>
      <c r="L115" s="5"/>
      <c r="M115" s="5"/>
      <c r="N115" s="5"/>
    </row>
    <row r="116" spans="2:14" x14ac:dyDescent="0.2">
      <c r="B116" s="5"/>
      <c r="C116" s="159"/>
      <c r="D116" s="5"/>
      <c r="E116" s="5"/>
      <c r="F116" s="159"/>
      <c r="G116" s="5"/>
      <c r="H116" s="5"/>
      <c r="I116" s="5"/>
      <c r="J116" s="159"/>
      <c r="K116" s="5"/>
      <c r="L116" s="5"/>
      <c r="M116" s="5"/>
      <c r="N116" s="5"/>
    </row>
    <row r="117" spans="2:14" x14ac:dyDescent="0.2">
      <c r="B117" s="5"/>
      <c r="C117" s="159"/>
      <c r="D117" s="5"/>
      <c r="E117" s="5"/>
      <c r="F117" s="159"/>
      <c r="G117" s="5"/>
      <c r="H117" s="5"/>
      <c r="I117" s="5"/>
      <c r="J117" s="159"/>
      <c r="K117" s="5"/>
      <c r="L117" s="5"/>
      <c r="M117" s="5"/>
      <c r="N117" s="5"/>
    </row>
    <row r="118" spans="2:14" x14ac:dyDescent="0.2">
      <c r="B118" s="5"/>
      <c r="C118" s="159"/>
      <c r="D118" s="5"/>
      <c r="E118" s="5"/>
      <c r="F118" s="159"/>
      <c r="G118" s="5"/>
      <c r="H118" s="5"/>
      <c r="I118" s="5"/>
      <c r="J118" s="159"/>
      <c r="K118" s="5"/>
      <c r="L118" s="5"/>
      <c r="M118" s="5"/>
      <c r="N118" s="5"/>
    </row>
    <row r="119" spans="2:14" x14ac:dyDescent="0.2">
      <c r="B119" s="5"/>
      <c r="C119" s="159"/>
      <c r="D119" s="5"/>
      <c r="E119" s="5"/>
      <c r="F119" s="159"/>
      <c r="G119" s="5"/>
      <c r="H119" s="5"/>
      <c r="I119" s="5"/>
      <c r="J119" s="159"/>
      <c r="K119" s="5"/>
      <c r="L119" s="5"/>
      <c r="M119" s="5"/>
      <c r="N119" s="5"/>
    </row>
    <row r="120" spans="2:14" x14ac:dyDescent="0.2">
      <c r="B120" s="5"/>
      <c r="C120" s="159"/>
      <c r="D120" s="5"/>
      <c r="E120" s="5"/>
      <c r="F120" s="159"/>
      <c r="G120" s="5"/>
      <c r="H120" s="5"/>
      <c r="I120" s="5"/>
      <c r="J120" s="159"/>
      <c r="K120" s="5"/>
      <c r="L120" s="5"/>
      <c r="M120" s="5"/>
      <c r="N120" s="5"/>
    </row>
    <row r="121" spans="2:14" x14ac:dyDescent="0.2">
      <c r="B121" s="5"/>
      <c r="C121" s="159"/>
      <c r="D121" s="5"/>
      <c r="E121" s="5"/>
      <c r="F121" s="159"/>
      <c r="G121" s="5"/>
      <c r="H121" s="5"/>
      <c r="I121" s="5"/>
      <c r="J121" s="159"/>
      <c r="K121" s="5"/>
      <c r="L121" s="5"/>
      <c r="M121" s="5"/>
      <c r="N121" s="5"/>
    </row>
    <row r="122" spans="2:14" x14ac:dyDescent="0.2">
      <c r="B122" s="5"/>
      <c r="C122" s="159"/>
      <c r="D122" s="5"/>
      <c r="E122" s="5"/>
      <c r="F122" s="159"/>
      <c r="G122" s="5"/>
      <c r="H122" s="5"/>
      <c r="I122" s="5"/>
      <c r="J122" s="159"/>
      <c r="K122" s="5"/>
      <c r="L122" s="5"/>
      <c r="M122" s="5"/>
      <c r="N122" s="5"/>
    </row>
    <row r="123" spans="2:14" x14ac:dyDescent="0.2">
      <c r="B123" s="5"/>
      <c r="C123" s="159"/>
      <c r="D123" s="5"/>
      <c r="E123" s="5"/>
      <c r="F123" s="159"/>
      <c r="G123" s="5"/>
      <c r="H123" s="5"/>
      <c r="I123" s="5"/>
      <c r="J123" s="159"/>
      <c r="K123" s="5"/>
      <c r="L123" s="5"/>
      <c r="M123" s="5"/>
      <c r="N123" s="5"/>
    </row>
    <row r="124" spans="2:14" x14ac:dyDescent="0.2">
      <c r="B124" s="5"/>
      <c r="C124" s="159"/>
      <c r="D124" s="5"/>
      <c r="E124" s="5"/>
      <c r="F124" s="159"/>
      <c r="G124" s="5"/>
      <c r="H124" s="5"/>
      <c r="I124" s="5"/>
      <c r="J124" s="159"/>
      <c r="K124" s="5"/>
      <c r="L124" s="5"/>
      <c r="M124" s="5"/>
      <c r="N124" s="5"/>
    </row>
    <row r="125" spans="2:14" x14ac:dyDescent="0.2">
      <c r="B125" s="5"/>
      <c r="C125" s="159"/>
      <c r="D125" s="5"/>
      <c r="E125" s="5"/>
      <c r="F125" s="159"/>
      <c r="G125" s="5"/>
      <c r="H125" s="5"/>
      <c r="I125" s="5"/>
      <c r="J125" s="159"/>
      <c r="K125" s="5"/>
      <c r="L125" s="5"/>
      <c r="M125" s="5"/>
      <c r="N125" s="5"/>
    </row>
    <row r="126" spans="2:14" x14ac:dyDescent="0.2">
      <c r="B126" s="5"/>
      <c r="C126" s="159"/>
      <c r="D126" s="5"/>
      <c r="E126" s="5"/>
      <c r="F126" s="159"/>
      <c r="G126" s="5"/>
      <c r="H126" s="5"/>
      <c r="I126" s="5"/>
      <c r="J126" s="159"/>
      <c r="K126" s="5"/>
      <c r="L126" s="5"/>
      <c r="M126" s="5"/>
      <c r="N126" s="5"/>
    </row>
    <row r="127" spans="2:14" x14ac:dyDescent="0.2">
      <c r="B127" s="5"/>
      <c r="C127" s="159"/>
      <c r="D127" s="5"/>
      <c r="E127" s="5"/>
      <c r="F127" s="159"/>
      <c r="G127" s="5"/>
      <c r="H127" s="5"/>
      <c r="I127" s="5"/>
      <c r="J127" s="159"/>
      <c r="K127" s="5"/>
      <c r="L127" s="5"/>
      <c r="M127" s="5"/>
      <c r="N127" s="5"/>
    </row>
    <row r="128" spans="2:14" x14ac:dyDescent="0.2">
      <c r="B128" s="5"/>
      <c r="C128" s="159"/>
      <c r="D128" s="5"/>
      <c r="E128" s="5"/>
      <c r="F128" s="159"/>
      <c r="G128" s="5"/>
      <c r="H128" s="5"/>
      <c r="I128" s="5"/>
      <c r="J128" s="159"/>
      <c r="K128" s="5"/>
      <c r="L128" s="5"/>
      <c r="M128" s="5"/>
      <c r="N128" s="5"/>
    </row>
    <row r="129" spans="2:14" x14ac:dyDescent="0.2">
      <c r="B129" s="5"/>
      <c r="C129" s="159"/>
      <c r="D129" s="5"/>
      <c r="E129" s="5"/>
      <c r="F129" s="159"/>
      <c r="G129" s="5"/>
      <c r="H129" s="5"/>
      <c r="I129" s="5"/>
      <c r="J129" s="159"/>
      <c r="K129" s="5"/>
      <c r="L129" s="5"/>
      <c r="M129" s="5"/>
      <c r="N129" s="5"/>
    </row>
    <row r="130" spans="2:14" x14ac:dyDescent="0.2">
      <c r="B130" s="5"/>
      <c r="C130" s="159"/>
      <c r="D130" s="5"/>
      <c r="E130" s="5"/>
      <c r="F130" s="159"/>
      <c r="G130" s="5"/>
      <c r="H130" s="5"/>
      <c r="I130" s="5"/>
      <c r="J130" s="159"/>
      <c r="K130" s="5"/>
      <c r="L130" s="5"/>
      <c r="M130" s="5"/>
      <c r="N130" s="5"/>
    </row>
    <row r="131" spans="2:14" x14ac:dyDescent="0.2">
      <c r="B131" s="5"/>
      <c r="C131" s="159"/>
      <c r="D131" s="5"/>
      <c r="E131" s="5"/>
      <c r="F131" s="159"/>
      <c r="G131" s="5"/>
      <c r="H131" s="5"/>
      <c r="I131" s="5"/>
      <c r="J131" s="159"/>
      <c r="K131" s="5"/>
      <c r="L131" s="5"/>
      <c r="M131" s="5"/>
      <c r="N131" s="5"/>
    </row>
    <row r="132" spans="2:14" x14ac:dyDescent="0.2">
      <c r="B132" s="5"/>
      <c r="C132" s="159"/>
      <c r="D132" s="5"/>
      <c r="E132" s="5"/>
      <c r="F132" s="159"/>
      <c r="G132" s="5"/>
      <c r="H132" s="5"/>
      <c r="I132" s="5"/>
      <c r="J132" s="159"/>
      <c r="K132" s="5"/>
      <c r="L132" s="5"/>
      <c r="M132" s="5"/>
      <c r="N132" s="5"/>
    </row>
    <row r="133" spans="2:14" x14ac:dyDescent="0.2">
      <c r="B133" s="5"/>
      <c r="C133" s="159"/>
      <c r="D133" s="5"/>
      <c r="E133" s="5"/>
      <c r="F133" s="159"/>
      <c r="G133" s="5"/>
      <c r="H133" s="5"/>
      <c r="I133" s="5"/>
      <c r="J133" s="159"/>
      <c r="K133" s="5"/>
      <c r="L133" s="5"/>
      <c r="M133" s="5"/>
      <c r="N133" s="5"/>
    </row>
    <row r="134" spans="2:14" x14ac:dyDescent="0.2">
      <c r="B134" s="5"/>
      <c r="C134" s="159"/>
      <c r="D134" s="5"/>
      <c r="E134" s="5"/>
      <c r="F134" s="159"/>
      <c r="G134" s="5"/>
      <c r="H134" s="5"/>
      <c r="J134" s="159"/>
      <c r="K134" s="5"/>
      <c r="L134" s="5"/>
      <c r="N134" s="5"/>
    </row>
    <row r="135" spans="2:14" x14ac:dyDescent="0.2">
      <c r="B135" s="5"/>
      <c r="C135" s="159"/>
      <c r="D135" s="5"/>
      <c r="E135" s="5"/>
      <c r="F135" s="159"/>
      <c r="G135" s="5"/>
      <c r="H135" s="5"/>
      <c r="J135" s="159"/>
      <c r="K135" s="5"/>
      <c r="L135" s="5"/>
      <c r="N135" s="5"/>
    </row>
    <row r="136" spans="2:14" x14ac:dyDescent="0.2">
      <c r="B136" s="5"/>
      <c r="C136" s="159"/>
      <c r="D136" s="5"/>
      <c r="E136" s="5"/>
      <c r="F136" s="159"/>
      <c r="G136" s="5"/>
      <c r="H136" s="5"/>
      <c r="J136" s="159"/>
      <c r="K136" s="5"/>
      <c r="L136" s="5"/>
      <c r="N136" s="5"/>
    </row>
    <row r="137" spans="2:14" x14ac:dyDescent="0.2">
      <c r="B137" s="5"/>
      <c r="C137" s="159"/>
      <c r="D137" s="5"/>
      <c r="E137" s="5"/>
      <c r="F137" s="159"/>
      <c r="G137" s="5"/>
      <c r="H137" s="5"/>
      <c r="J137" s="159"/>
      <c r="K137" s="5"/>
      <c r="L137" s="5"/>
      <c r="N137" s="5"/>
    </row>
    <row r="138" spans="2:14" x14ac:dyDescent="0.2">
      <c r="B138" s="5"/>
      <c r="C138" s="159"/>
      <c r="D138" s="5"/>
      <c r="E138" s="5"/>
      <c r="F138" s="159"/>
      <c r="G138" s="5"/>
      <c r="H138" s="5"/>
      <c r="J138" s="159"/>
      <c r="K138" s="5"/>
      <c r="L138" s="5"/>
      <c r="N138" s="5"/>
    </row>
    <row r="139" spans="2:14" x14ac:dyDescent="0.2">
      <c r="B139" s="5"/>
      <c r="C139" s="159"/>
      <c r="D139" s="5"/>
      <c r="E139" s="5"/>
      <c r="F139" s="159"/>
      <c r="G139" s="5"/>
      <c r="H139" s="5"/>
      <c r="J139" s="159"/>
      <c r="K139" s="5"/>
      <c r="L139" s="5"/>
      <c r="N139" s="5"/>
    </row>
    <row r="140" spans="2:14" x14ac:dyDescent="0.2">
      <c r="B140" s="5"/>
      <c r="C140" s="159"/>
      <c r="D140" s="5"/>
      <c r="E140" s="5"/>
      <c r="F140" s="159"/>
      <c r="G140" s="5"/>
      <c r="H140" s="5"/>
      <c r="J140" s="159"/>
      <c r="K140" s="5"/>
      <c r="L140" s="5"/>
      <c r="N140" s="5"/>
    </row>
    <row r="141" spans="2:14" x14ac:dyDescent="0.2">
      <c r="B141" s="5"/>
      <c r="C141" s="159"/>
      <c r="D141" s="5"/>
      <c r="E141" s="5"/>
      <c r="F141" s="159"/>
      <c r="G141" s="5"/>
      <c r="H141" s="5"/>
      <c r="J141" s="159"/>
      <c r="K141" s="5"/>
      <c r="L141" s="5"/>
      <c r="N141" s="5"/>
    </row>
    <row r="142" spans="2:14" x14ac:dyDescent="0.2">
      <c r="B142" s="5"/>
      <c r="C142" s="159"/>
      <c r="D142" s="5"/>
      <c r="E142" s="5"/>
      <c r="F142" s="159"/>
      <c r="G142" s="5"/>
      <c r="H142" s="5"/>
      <c r="J142" s="159"/>
      <c r="K142" s="5"/>
      <c r="L142" s="5"/>
      <c r="N142" s="5"/>
    </row>
    <row r="143" spans="2:14" x14ac:dyDescent="0.2">
      <c r="B143" s="5"/>
      <c r="C143" s="159"/>
      <c r="D143" s="5"/>
      <c r="E143" s="5"/>
      <c r="F143" s="159"/>
      <c r="G143" s="5"/>
      <c r="H143" s="5"/>
      <c r="J143" s="159"/>
      <c r="K143" s="5"/>
      <c r="L143" s="5"/>
      <c r="N143" s="5"/>
    </row>
    <row r="144" spans="2:14" x14ac:dyDescent="0.2">
      <c r="B144" s="5"/>
      <c r="C144" s="159"/>
      <c r="D144" s="5"/>
      <c r="E144" s="5"/>
      <c r="F144" s="159"/>
      <c r="G144" s="5"/>
      <c r="H144" s="5"/>
      <c r="J144" s="159"/>
      <c r="K144" s="5"/>
      <c r="L144" s="5"/>
      <c r="N144" s="5"/>
    </row>
    <row r="145" spans="2:14" x14ac:dyDescent="0.2">
      <c r="B145" s="5"/>
      <c r="C145" s="159"/>
      <c r="D145" s="5"/>
      <c r="E145" s="5"/>
      <c r="F145" s="159"/>
      <c r="G145" s="5"/>
      <c r="H145" s="5"/>
      <c r="J145" s="159"/>
      <c r="K145" s="5"/>
      <c r="L145" s="5"/>
      <c r="N145" s="5"/>
    </row>
    <row r="146" spans="2:14" x14ac:dyDescent="0.2">
      <c r="B146" s="5"/>
      <c r="C146" s="159"/>
      <c r="D146" s="5"/>
      <c r="E146" s="5"/>
      <c r="F146" s="159"/>
      <c r="G146" s="5"/>
      <c r="H146" s="5"/>
      <c r="J146" s="159"/>
      <c r="K146" s="5"/>
      <c r="L146" s="5"/>
      <c r="N146" s="5"/>
    </row>
    <row r="147" spans="2:14" x14ac:dyDescent="0.2">
      <c r="B147" s="5"/>
      <c r="C147" s="159"/>
      <c r="D147" s="5"/>
      <c r="E147" s="5"/>
      <c r="F147" s="159"/>
      <c r="G147" s="5"/>
      <c r="H147" s="5"/>
      <c r="J147" s="159"/>
      <c r="K147" s="5"/>
      <c r="L147" s="5"/>
      <c r="N147" s="5"/>
    </row>
    <row r="148" spans="2:14" x14ac:dyDescent="0.2">
      <c r="B148" s="5"/>
      <c r="C148" s="159"/>
      <c r="D148" s="5"/>
      <c r="E148" s="5"/>
      <c r="F148" s="159"/>
      <c r="G148" s="5"/>
      <c r="H148" s="5"/>
      <c r="J148" s="159"/>
      <c r="K148" s="5"/>
      <c r="L148" s="5"/>
      <c r="N148" s="5"/>
    </row>
    <row r="149" spans="2:14" x14ac:dyDescent="0.2">
      <c r="B149" s="5"/>
      <c r="C149" s="159"/>
      <c r="D149" s="5"/>
      <c r="E149" s="5"/>
      <c r="F149" s="159"/>
      <c r="G149" s="5"/>
      <c r="H149" s="5"/>
      <c r="J149" s="159"/>
      <c r="K149" s="5"/>
      <c r="L149" s="5"/>
      <c r="N149" s="5"/>
    </row>
    <row r="150" spans="2:14" x14ac:dyDescent="0.2">
      <c r="B150" s="5"/>
      <c r="C150" s="159"/>
      <c r="D150" s="5"/>
      <c r="E150" s="5"/>
      <c r="F150" s="159"/>
      <c r="G150" s="5"/>
      <c r="H150" s="5"/>
      <c r="J150" s="159"/>
      <c r="K150" s="5"/>
      <c r="L150" s="5"/>
      <c r="N150" s="5"/>
    </row>
    <row r="151" spans="2:14" x14ac:dyDescent="0.2">
      <c r="B151" s="5"/>
      <c r="C151" s="159"/>
      <c r="D151" s="5"/>
      <c r="E151" s="5"/>
      <c r="F151" s="159"/>
      <c r="G151" s="5"/>
      <c r="H151" s="5"/>
      <c r="J151" s="159"/>
      <c r="K151" s="5"/>
      <c r="L151" s="5"/>
      <c r="N151" s="5"/>
    </row>
    <row r="152" spans="2:14" x14ac:dyDescent="0.2">
      <c r="B152" s="5"/>
      <c r="C152" s="159"/>
      <c r="D152" s="5"/>
      <c r="E152" s="5"/>
      <c r="F152" s="159"/>
      <c r="G152" s="5"/>
      <c r="H152" s="5"/>
      <c r="J152" s="159"/>
      <c r="K152" s="5"/>
      <c r="L152" s="5"/>
      <c r="N152" s="5"/>
    </row>
    <row r="153" spans="2:14" x14ac:dyDescent="0.2">
      <c r="B153" s="5"/>
      <c r="C153" s="159"/>
      <c r="D153" s="5"/>
      <c r="E153" s="5"/>
      <c r="F153" s="159"/>
      <c r="G153" s="5"/>
      <c r="H153" s="5"/>
      <c r="J153" s="159"/>
      <c r="K153" s="5"/>
      <c r="L153" s="5"/>
      <c r="N153" s="5"/>
    </row>
    <row r="154" spans="2:14" x14ac:dyDescent="0.2">
      <c r="B154" s="5"/>
      <c r="C154" s="159"/>
      <c r="D154" s="5"/>
      <c r="E154" s="5"/>
      <c r="F154" s="159"/>
      <c r="G154" s="5"/>
      <c r="H154" s="5"/>
      <c r="J154" s="159"/>
      <c r="K154" s="5"/>
      <c r="L154" s="5"/>
      <c r="N154" s="5"/>
    </row>
    <row r="155" spans="2:14" x14ac:dyDescent="0.2">
      <c r="B155" s="5"/>
      <c r="C155" s="159"/>
      <c r="D155" s="5"/>
      <c r="E155" s="5"/>
      <c r="F155" s="159"/>
      <c r="G155" s="5"/>
      <c r="H155" s="5"/>
      <c r="J155" s="159"/>
      <c r="K155" s="5"/>
      <c r="L155" s="5"/>
      <c r="N155" s="5"/>
    </row>
    <row r="156" spans="2:14" x14ac:dyDescent="0.2">
      <c r="B156" s="5"/>
      <c r="C156" s="159"/>
      <c r="D156" s="5"/>
      <c r="E156" s="5"/>
      <c r="F156" s="159"/>
      <c r="G156" s="5"/>
      <c r="H156" s="5"/>
      <c r="J156" s="159"/>
      <c r="K156" s="5"/>
      <c r="L156" s="5"/>
      <c r="N156" s="5"/>
    </row>
    <row r="157" spans="2:14" x14ac:dyDescent="0.2">
      <c r="B157" s="5"/>
      <c r="C157" s="159"/>
      <c r="D157" s="5"/>
      <c r="E157" s="5"/>
      <c r="F157" s="159"/>
      <c r="G157" s="5"/>
      <c r="H157" s="5"/>
      <c r="J157" s="159"/>
      <c r="K157" s="5"/>
      <c r="L157" s="5"/>
      <c r="N157" s="5"/>
    </row>
    <row r="158" spans="2:14" x14ac:dyDescent="0.2">
      <c r="B158" s="5"/>
      <c r="C158" s="159"/>
      <c r="D158" s="5"/>
      <c r="E158" s="5"/>
      <c r="F158" s="159"/>
      <c r="G158" s="5"/>
      <c r="H158" s="5"/>
      <c r="J158" s="159"/>
      <c r="K158" s="5"/>
      <c r="L158" s="5"/>
      <c r="N158" s="5"/>
    </row>
    <row r="159" spans="2:14" x14ac:dyDescent="0.2">
      <c r="B159" s="5"/>
      <c r="C159" s="159"/>
      <c r="D159" s="5"/>
      <c r="E159" s="5"/>
      <c r="F159" s="159"/>
      <c r="G159" s="5"/>
      <c r="H159" s="5"/>
      <c r="J159" s="159"/>
      <c r="K159" s="5"/>
      <c r="L159" s="5"/>
      <c r="N159" s="5"/>
    </row>
    <row r="160" spans="2:14" x14ac:dyDescent="0.2">
      <c r="B160" s="5"/>
      <c r="C160" s="159"/>
      <c r="D160" s="5"/>
      <c r="E160" s="5"/>
      <c r="F160" s="159"/>
      <c r="G160" s="5"/>
      <c r="H160" s="5"/>
      <c r="J160" s="159"/>
      <c r="K160" s="5"/>
      <c r="L160" s="5"/>
      <c r="N160" s="5"/>
    </row>
    <row r="161" spans="2:14" x14ac:dyDescent="0.2">
      <c r="B161" s="5"/>
      <c r="C161" s="159"/>
      <c r="D161" s="5"/>
      <c r="E161" s="5"/>
      <c r="F161" s="159"/>
      <c r="G161" s="5"/>
      <c r="H161" s="5"/>
      <c r="J161" s="159"/>
      <c r="K161" s="5"/>
      <c r="L161" s="5"/>
      <c r="N161" s="5"/>
    </row>
    <row r="162" spans="2:14" x14ac:dyDescent="0.2">
      <c r="B162" s="5"/>
      <c r="C162" s="159"/>
      <c r="D162" s="5"/>
      <c r="E162" s="5"/>
      <c r="F162" s="159"/>
      <c r="G162" s="5"/>
      <c r="H162" s="5"/>
      <c r="J162" s="159"/>
      <c r="K162" s="5"/>
      <c r="L162" s="5"/>
      <c r="N162" s="5"/>
    </row>
    <row r="163" spans="2:14" x14ac:dyDescent="0.2">
      <c r="B163" s="5"/>
      <c r="C163" s="159"/>
      <c r="D163" s="5"/>
      <c r="E163" s="5"/>
      <c r="F163" s="159"/>
      <c r="G163" s="5"/>
      <c r="H163" s="5"/>
      <c r="J163" s="159"/>
      <c r="K163" s="5"/>
      <c r="L163" s="5"/>
      <c r="N163" s="5"/>
    </row>
    <row r="164" spans="2:14" x14ac:dyDescent="0.2">
      <c r="B164" s="5"/>
      <c r="C164" s="159"/>
      <c r="D164" s="5"/>
      <c r="E164" s="5"/>
      <c r="F164" s="159"/>
      <c r="G164" s="5"/>
      <c r="H164" s="5"/>
      <c r="J164" s="159"/>
      <c r="K164" s="5"/>
      <c r="L164" s="5"/>
      <c r="N164" s="5"/>
    </row>
    <row r="165" spans="2:14" x14ac:dyDescent="0.2">
      <c r="B165" s="5"/>
      <c r="C165" s="159"/>
      <c r="D165" s="5"/>
      <c r="E165" s="5"/>
      <c r="F165" s="159"/>
      <c r="G165" s="5"/>
      <c r="H165" s="5"/>
      <c r="J165" s="159"/>
      <c r="K165" s="5"/>
      <c r="L165" s="5"/>
      <c r="N165" s="5"/>
    </row>
    <row r="166" spans="2:14" x14ac:dyDescent="0.2">
      <c r="B166" s="5"/>
      <c r="C166" s="159"/>
      <c r="D166" s="5"/>
      <c r="E166" s="5"/>
      <c r="F166" s="159"/>
      <c r="G166" s="5"/>
      <c r="H166" s="5"/>
      <c r="J166" s="159"/>
      <c r="K166" s="5"/>
      <c r="L166" s="5"/>
      <c r="N166" s="5"/>
    </row>
    <row r="167" spans="2:14" x14ac:dyDescent="0.2">
      <c r="B167" s="5"/>
      <c r="C167" s="159"/>
      <c r="D167" s="5"/>
      <c r="E167" s="5"/>
      <c r="F167" s="159"/>
      <c r="G167" s="5"/>
      <c r="H167" s="5"/>
      <c r="J167" s="159"/>
      <c r="K167" s="5"/>
      <c r="L167" s="5"/>
      <c r="N167" s="5"/>
    </row>
    <row r="168" spans="2:14" x14ac:dyDescent="0.2">
      <c r="B168" s="5"/>
      <c r="C168" s="159"/>
      <c r="D168" s="5"/>
      <c r="E168" s="5"/>
      <c r="F168" s="159"/>
      <c r="G168" s="5"/>
      <c r="H168" s="5"/>
      <c r="J168" s="159"/>
      <c r="K168" s="5"/>
      <c r="L168" s="5"/>
      <c r="N168" s="5"/>
    </row>
    <row r="169" spans="2:14" x14ac:dyDescent="0.2">
      <c r="B169" s="5"/>
      <c r="C169" s="159"/>
      <c r="D169" s="5"/>
      <c r="E169" s="5"/>
      <c r="F169" s="159"/>
      <c r="G169" s="5"/>
      <c r="H169" s="5"/>
      <c r="J169" s="159"/>
      <c r="K169" s="5"/>
      <c r="L169" s="5"/>
      <c r="N169" s="5"/>
    </row>
    <row r="170" spans="2:14" x14ac:dyDescent="0.2">
      <c r="B170" s="5"/>
      <c r="C170" s="159"/>
      <c r="D170" s="5"/>
      <c r="E170" s="5"/>
      <c r="F170" s="159"/>
      <c r="G170" s="5"/>
      <c r="H170" s="5"/>
      <c r="J170" s="159"/>
      <c r="K170" s="5"/>
      <c r="L170" s="5"/>
      <c r="N170" s="5"/>
    </row>
    <row r="171" spans="2:14" x14ac:dyDescent="0.2">
      <c r="B171" s="5"/>
      <c r="C171" s="159"/>
      <c r="D171" s="5"/>
      <c r="E171" s="5"/>
      <c r="F171" s="159"/>
      <c r="G171" s="5"/>
      <c r="H171" s="5"/>
      <c r="J171" s="159"/>
      <c r="K171" s="5"/>
      <c r="L171" s="5"/>
      <c r="N171" s="5"/>
    </row>
    <row r="172" spans="2:14" x14ac:dyDescent="0.2">
      <c r="B172" s="5"/>
      <c r="C172" s="159"/>
      <c r="D172" s="5"/>
      <c r="E172" s="5"/>
      <c r="F172" s="159"/>
      <c r="G172" s="5"/>
      <c r="H172" s="5"/>
      <c r="J172" s="159"/>
      <c r="K172" s="5"/>
      <c r="L172" s="5"/>
      <c r="N172" s="5"/>
    </row>
    <row r="173" spans="2:14" x14ac:dyDescent="0.2">
      <c r="B173" s="5"/>
      <c r="C173" s="159"/>
      <c r="D173" s="5"/>
      <c r="E173" s="5"/>
      <c r="F173" s="159"/>
      <c r="G173" s="5"/>
      <c r="H173" s="5"/>
      <c r="J173" s="159"/>
      <c r="K173" s="5"/>
      <c r="L173" s="5"/>
      <c r="N173" s="5"/>
    </row>
    <row r="174" spans="2:14" x14ac:dyDescent="0.2">
      <c r="B174" s="5"/>
      <c r="C174" s="159"/>
      <c r="D174" s="5"/>
      <c r="E174" s="5"/>
      <c r="F174" s="159"/>
      <c r="G174" s="5"/>
      <c r="H174" s="5"/>
      <c r="J174" s="159"/>
      <c r="K174" s="5"/>
      <c r="L174" s="5"/>
      <c r="N174" s="5"/>
    </row>
    <row r="175" spans="2:14" x14ac:dyDescent="0.2">
      <c r="B175" s="5"/>
      <c r="C175" s="159"/>
      <c r="D175" s="5"/>
      <c r="E175" s="5"/>
      <c r="F175" s="159"/>
      <c r="G175" s="5"/>
      <c r="H175" s="5"/>
      <c r="J175" s="159"/>
      <c r="K175" s="5"/>
      <c r="L175" s="5"/>
      <c r="N175" s="5"/>
    </row>
    <row r="176" spans="2:14" x14ac:dyDescent="0.2">
      <c r="B176" s="5"/>
      <c r="C176" s="159"/>
      <c r="D176" s="5"/>
      <c r="E176" s="5"/>
      <c r="F176" s="159"/>
      <c r="G176" s="5"/>
      <c r="H176" s="5"/>
      <c r="J176" s="159"/>
      <c r="K176" s="5"/>
      <c r="L176" s="5"/>
      <c r="N176" s="5"/>
    </row>
    <row r="177" spans="2:14" x14ac:dyDescent="0.2">
      <c r="B177" s="5"/>
      <c r="C177" s="159"/>
      <c r="D177" s="5"/>
      <c r="E177" s="5"/>
      <c r="F177" s="159"/>
      <c r="G177" s="5"/>
      <c r="H177" s="5"/>
      <c r="J177" s="159"/>
      <c r="K177" s="5"/>
      <c r="L177" s="5"/>
      <c r="N177" s="5"/>
    </row>
    <row r="178" spans="2:14" x14ac:dyDescent="0.2">
      <c r="B178" s="5"/>
      <c r="C178" s="159"/>
      <c r="D178" s="5"/>
      <c r="E178" s="5"/>
      <c r="F178" s="159"/>
      <c r="G178" s="5"/>
      <c r="H178" s="5"/>
      <c r="J178" s="159"/>
      <c r="K178" s="5"/>
      <c r="L178" s="5"/>
      <c r="N178" s="5"/>
    </row>
    <row r="179" spans="2:14" x14ac:dyDescent="0.2">
      <c r="B179" s="5"/>
      <c r="C179" s="159"/>
      <c r="D179" s="5"/>
      <c r="E179" s="5"/>
      <c r="F179" s="159"/>
      <c r="G179" s="5"/>
      <c r="H179" s="5"/>
      <c r="J179" s="159"/>
      <c r="K179" s="5"/>
      <c r="L179" s="5"/>
      <c r="N179" s="5"/>
    </row>
    <row r="180" spans="2:14" x14ac:dyDescent="0.2">
      <c r="B180" s="5"/>
      <c r="C180" s="159"/>
      <c r="D180" s="5"/>
      <c r="E180" s="5"/>
      <c r="F180" s="159"/>
      <c r="G180" s="5"/>
      <c r="H180" s="5"/>
      <c r="J180" s="159"/>
      <c r="K180" s="5"/>
      <c r="L180" s="5"/>
      <c r="N180" s="5"/>
    </row>
    <row r="181" spans="2:14" x14ac:dyDescent="0.2">
      <c r="B181" s="5"/>
      <c r="C181" s="159"/>
      <c r="D181" s="5"/>
      <c r="E181" s="5"/>
      <c r="F181" s="159"/>
      <c r="G181" s="5"/>
      <c r="H181" s="5"/>
      <c r="J181" s="159"/>
      <c r="K181" s="5"/>
      <c r="L181" s="5"/>
      <c r="N181" s="5"/>
    </row>
    <row r="182" spans="2:14" x14ac:dyDescent="0.2">
      <c r="B182" s="5"/>
      <c r="C182" s="159"/>
      <c r="D182" s="5"/>
      <c r="E182" s="5"/>
      <c r="F182" s="159"/>
      <c r="G182" s="5"/>
      <c r="H182" s="5"/>
      <c r="J182" s="159"/>
      <c r="K182" s="5"/>
      <c r="L182" s="5"/>
      <c r="N182" s="5"/>
    </row>
    <row r="183" spans="2:14" x14ac:dyDescent="0.2">
      <c r="B183" s="5"/>
      <c r="C183" s="159"/>
      <c r="D183" s="5"/>
      <c r="E183" s="5"/>
      <c r="F183" s="159"/>
      <c r="G183" s="5"/>
      <c r="H183" s="5"/>
      <c r="J183" s="159"/>
      <c r="K183" s="5"/>
      <c r="L183" s="5"/>
      <c r="N183" s="5"/>
    </row>
    <row r="184" spans="2:14" x14ac:dyDescent="0.2">
      <c r="B184" s="5"/>
      <c r="C184" s="159"/>
      <c r="D184" s="5"/>
      <c r="E184" s="5"/>
      <c r="F184" s="159"/>
      <c r="G184" s="5"/>
      <c r="H184" s="5"/>
      <c r="J184" s="159"/>
      <c r="K184" s="5"/>
      <c r="L184" s="5"/>
      <c r="N184" s="5"/>
    </row>
    <row r="185" spans="2:14" x14ac:dyDescent="0.2">
      <c r="B185" s="5"/>
      <c r="C185" s="159"/>
      <c r="D185" s="5"/>
      <c r="E185" s="5"/>
      <c r="F185" s="159"/>
      <c r="G185" s="5"/>
      <c r="H185" s="5"/>
      <c r="J185" s="159"/>
      <c r="K185" s="5"/>
      <c r="L185" s="5"/>
      <c r="N185" s="5"/>
    </row>
    <row r="186" spans="2:14" x14ac:dyDescent="0.2">
      <c r="B186" s="5"/>
      <c r="C186" s="159"/>
      <c r="D186" s="5"/>
      <c r="E186" s="5"/>
      <c r="F186" s="159"/>
      <c r="G186" s="5"/>
      <c r="H186" s="5"/>
      <c r="J186" s="159"/>
      <c r="K186" s="5"/>
      <c r="L186" s="5"/>
      <c r="N186" s="5"/>
    </row>
    <row r="187" spans="2:14" x14ac:dyDescent="0.2">
      <c r="B187" s="5"/>
      <c r="C187" s="159"/>
      <c r="D187" s="5"/>
      <c r="E187" s="5"/>
      <c r="F187" s="159"/>
      <c r="G187" s="5"/>
      <c r="H187" s="5"/>
      <c r="J187" s="159"/>
      <c r="K187" s="5"/>
      <c r="L187" s="5"/>
      <c r="N187" s="5"/>
    </row>
    <row r="188" spans="2:14" x14ac:dyDescent="0.2">
      <c r="B188" s="5"/>
      <c r="C188" s="159"/>
      <c r="D188" s="5"/>
      <c r="E188" s="5"/>
      <c r="F188" s="159"/>
      <c r="G188" s="5"/>
      <c r="H188" s="5"/>
      <c r="J188" s="159"/>
      <c r="K188" s="5"/>
      <c r="L188" s="5"/>
      <c r="N188" s="5"/>
    </row>
    <row r="189" spans="2:14" x14ac:dyDescent="0.2">
      <c r="B189" s="5"/>
      <c r="C189" s="159"/>
      <c r="D189" s="5"/>
      <c r="E189" s="5"/>
      <c r="F189" s="159"/>
      <c r="G189" s="5"/>
      <c r="H189" s="5"/>
      <c r="J189" s="159"/>
      <c r="K189" s="5"/>
      <c r="L189" s="5"/>
      <c r="N189" s="5"/>
    </row>
    <row r="190" spans="2:14" x14ac:dyDescent="0.2">
      <c r="B190" s="5"/>
      <c r="C190" s="159"/>
      <c r="D190" s="5"/>
      <c r="E190" s="5"/>
      <c r="F190" s="159"/>
      <c r="G190" s="5"/>
      <c r="H190" s="5"/>
      <c r="J190" s="159"/>
      <c r="K190" s="5"/>
      <c r="L190" s="5"/>
      <c r="N190" s="5"/>
    </row>
    <row r="191" spans="2:14" x14ac:dyDescent="0.2">
      <c r="B191" s="5"/>
      <c r="C191" s="159"/>
      <c r="D191" s="5"/>
      <c r="E191" s="5"/>
      <c r="F191" s="159"/>
      <c r="G191" s="5"/>
      <c r="H191" s="5"/>
      <c r="J191" s="159"/>
      <c r="K191" s="5"/>
      <c r="L191" s="5"/>
      <c r="N191" s="5"/>
    </row>
    <row r="192" spans="2:14" x14ac:dyDescent="0.2">
      <c r="B192" s="5"/>
      <c r="C192" s="159"/>
      <c r="D192" s="5"/>
      <c r="E192" s="5"/>
      <c r="F192" s="159"/>
      <c r="G192" s="5"/>
      <c r="H192" s="5"/>
      <c r="J192" s="159"/>
      <c r="K192" s="5"/>
      <c r="L192" s="5"/>
      <c r="N192" s="5"/>
    </row>
    <row r="193" spans="2:14" x14ac:dyDescent="0.2">
      <c r="B193" s="5"/>
      <c r="C193" s="159"/>
      <c r="D193" s="5"/>
      <c r="E193" s="5"/>
      <c r="F193" s="159"/>
      <c r="G193" s="5"/>
      <c r="H193" s="5"/>
      <c r="J193" s="159"/>
      <c r="K193" s="5"/>
      <c r="L193" s="5"/>
      <c r="N193" s="5"/>
    </row>
    <row r="194" spans="2:14" x14ac:dyDescent="0.2">
      <c r="B194" s="5"/>
      <c r="C194" s="159"/>
      <c r="D194" s="5"/>
      <c r="E194" s="5"/>
      <c r="F194" s="159"/>
      <c r="G194" s="5"/>
      <c r="H194" s="5"/>
      <c r="J194" s="159"/>
      <c r="K194" s="5"/>
      <c r="L194" s="5"/>
      <c r="N194" s="5"/>
    </row>
    <row r="195" spans="2:14" x14ac:dyDescent="0.2">
      <c r="B195" s="5"/>
      <c r="C195" s="159"/>
      <c r="D195" s="5"/>
      <c r="E195" s="5"/>
      <c r="F195" s="159"/>
      <c r="G195" s="5"/>
      <c r="H195" s="5"/>
      <c r="J195" s="159"/>
      <c r="K195" s="5"/>
      <c r="L195" s="5"/>
      <c r="N195" s="5"/>
    </row>
    <row r="196" spans="2:14" x14ac:dyDescent="0.2">
      <c r="B196" s="5"/>
      <c r="C196" s="159"/>
      <c r="D196" s="5"/>
      <c r="E196" s="5"/>
      <c r="F196" s="159"/>
      <c r="G196" s="5"/>
      <c r="H196" s="5"/>
      <c r="J196" s="159"/>
      <c r="K196" s="5"/>
      <c r="L196" s="5"/>
      <c r="N196" s="5"/>
    </row>
    <row r="197" spans="2:14" x14ac:dyDescent="0.2">
      <c r="B197" s="5"/>
      <c r="C197" s="159"/>
      <c r="D197" s="5"/>
      <c r="E197" s="5"/>
      <c r="F197" s="159"/>
      <c r="G197" s="5"/>
      <c r="H197" s="5"/>
      <c r="J197" s="159"/>
      <c r="K197" s="5"/>
      <c r="L197" s="5"/>
      <c r="N197" s="5"/>
    </row>
    <row r="198" spans="2:14" x14ac:dyDescent="0.2">
      <c r="B198" s="5"/>
      <c r="C198" s="159"/>
      <c r="D198" s="5"/>
      <c r="E198" s="5"/>
      <c r="F198" s="159"/>
      <c r="G198" s="5"/>
      <c r="H198" s="5"/>
      <c r="J198" s="159"/>
      <c r="K198" s="5"/>
      <c r="L198" s="5"/>
      <c r="N198" s="5"/>
    </row>
    <row r="199" spans="2:14" x14ac:dyDescent="0.2">
      <c r="B199" s="5"/>
      <c r="C199" s="159"/>
      <c r="D199" s="5"/>
      <c r="E199" s="5"/>
      <c r="F199" s="159"/>
      <c r="G199" s="5"/>
      <c r="H199" s="5"/>
      <c r="J199" s="159"/>
      <c r="K199" s="5"/>
      <c r="L199" s="5"/>
      <c r="N199" s="5"/>
    </row>
    <row r="200" spans="2:14" x14ac:dyDescent="0.2">
      <c r="B200" s="5"/>
      <c r="C200" s="159"/>
      <c r="D200" s="5"/>
      <c r="E200" s="5"/>
      <c r="F200" s="159"/>
      <c r="G200" s="5"/>
      <c r="H200" s="5"/>
      <c r="J200" s="159"/>
      <c r="K200" s="5"/>
      <c r="L200" s="5"/>
      <c r="N200" s="5"/>
    </row>
    <row r="201" spans="2:14" x14ac:dyDescent="0.2">
      <c r="B201" s="5"/>
      <c r="C201" s="159"/>
      <c r="D201" s="5"/>
      <c r="E201" s="5"/>
      <c r="F201" s="159"/>
      <c r="G201" s="5"/>
      <c r="H201" s="5"/>
      <c r="J201" s="159"/>
      <c r="K201" s="5"/>
      <c r="L201" s="5"/>
      <c r="N201" s="5"/>
    </row>
    <row r="202" spans="2:14" x14ac:dyDescent="0.2">
      <c r="B202" s="5"/>
      <c r="C202" s="159"/>
      <c r="D202" s="5"/>
      <c r="E202" s="5"/>
      <c r="F202" s="159"/>
      <c r="G202" s="5"/>
      <c r="H202" s="5"/>
      <c r="J202" s="159"/>
      <c r="K202" s="5"/>
      <c r="L202" s="5"/>
      <c r="N202" s="5"/>
    </row>
    <row r="203" spans="2:14" x14ac:dyDescent="0.2">
      <c r="B203" s="5"/>
      <c r="C203" s="159"/>
      <c r="D203" s="5"/>
      <c r="E203" s="5"/>
      <c r="F203" s="159"/>
      <c r="G203" s="5"/>
      <c r="H203" s="5"/>
      <c r="J203" s="159"/>
      <c r="K203" s="5"/>
      <c r="L203" s="5"/>
      <c r="N203" s="5"/>
    </row>
    <row r="204" spans="2:14" x14ac:dyDescent="0.2">
      <c r="B204" s="5"/>
      <c r="C204" s="159"/>
      <c r="D204" s="5"/>
      <c r="E204" s="5"/>
      <c r="F204" s="159"/>
      <c r="G204" s="5"/>
      <c r="H204" s="5"/>
      <c r="J204" s="159"/>
      <c r="K204" s="5"/>
      <c r="L204" s="5"/>
      <c r="N204" s="5"/>
    </row>
    <row r="205" spans="2:14" x14ac:dyDescent="0.2">
      <c r="B205" s="5"/>
      <c r="C205" s="159"/>
      <c r="D205" s="5"/>
      <c r="E205" s="5"/>
      <c r="F205" s="159"/>
      <c r="G205" s="5"/>
      <c r="H205" s="5"/>
      <c r="J205" s="159"/>
      <c r="K205" s="5"/>
      <c r="L205" s="5"/>
      <c r="N205" s="5"/>
    </row>
    <row r="206" spans="2:14" x14ac:dyDescent="0.2">
      <c r="B206" s="5"/>
      <c r="C206" s="159"/>
      <c r="D206" s="5"/>
      <c r="E206" s="5"/>
      <c r="F206" s="159"/>
      <c r="G206" s="5"/>
      <c r="H206" s="5"/>
      <c r="J206" s="159"/>
      <c r="K206" s="5"/>
      <c r="L206" s="5"/>
      <c r="N206" s="5"/>
    </row>
    <row r="207" spans="2:14" x14ac:dyDescent="0.2">
      <c r="B207" s="5"/>
      <c r="C207" s="159"/>
      <c r="D207" s="5"/>
      <c r="E207" s="5"/>
      <c r="F207" s="159"/>
      <c r="G207" s="5"/>
      <c r="H207" s="5"/>
      <c r="J207" s="159"/>
      <c r="K207" s="5"/>
      <c r="L207" s="5"/>
      <c r="N207" s="5"/>
    </row>
    <row r="208" spans="2:14" x14ac:dyDescent="0.2">
      <c r="B208" s="5"/>
      <c r="C208" s="159"/>
      <c r="D208" s="5"/>
      <c r="E208" s="5"/>
      <c r="F208" s="159"/>
      <c r="G208" s="5"/>
      <c r="H208" s="5"/>
      <c r="J208" s="159"/>
      <c r="K208" s="5"/>
      <c r="L208" s="5"/>
      <c r="N208" s="5"/>
    </row>
    <row r="209" spans="2:14" x14ac:dyDescent="0.2">
      <c r="B209" s="5"/>
      <c r="C209" s="159"/>
      <c r="D209" s="5"/>
      <c r="E209" s="5"/>
      <c r="F209" s="159"/>
      <c r="G209" s="5"/>
      <c r="H209" s="5"/>
      <c r="J209" s="159"/>
      <c r="K209" s="5"/>
      <c r="L209" s="5"/>
      <c r="N209" s="5"/>
    </row>
    <row r="210" spans="2:14" x14ac:dyDescent="0.2">
      <c r="B210" s="5"/>
      <c r="C210" s="159"/>
      <c r="D210" s="5"/>
      <c r="E210" s="5"/>
      <c r="F210" s="159"/>
      <c r="G210" s="5"/>
      <c r="H210" s="5"/>
      <c r="J210" s="159"/>
      <c r="K210" s="5"/>
      <c r="L210" s="5"/>
      <c r="N210" s="5"/>
    </row>
    <row r="211" spans="2:14" x14ac:dyDescent="0.2">
      <c r="B211" s="5"/>
      <c r="C211" s="159"/>
      <c r="D211" s="5"/>
      <c r="E211" s="5"/>
      <c r="F211" s="159"/>
      <c r="G211" s="5"/>
      <c r="H211" s="5"/>
      <c r="J211" s="159"/>
      <c r="K211" s="5"/>
      <c r="L211" s="5"/>
      <c r="N211" s="5"/>
    </row>
    <row r="212" spans="2:14" x14ac:dyDescent="0.2">
      <c r="B212" s="5"/>
      <c r="C212" s="159"/>
      <c r="D212" s="5"/>
      <c r="E212" s="5"/>
      <c r="F212" s="159"/>
      <c r="G212" s="5"/>
      <c r="H212" s="5"/>
      <c r="J212" s="159"/>
      <c r="K212" s="5"/>
      <c r="L212" s="5"/>
      <c r="N212" s="5"/>
    </row>
    <row r="213" spans="2:14" x14ac:dyDescent="0.2">
      <c r="B213" s="5"/>
      <c r="C213" s="159"/>
      <c r="D213" s="5"/>
      <c r="E213" s="5"/>
      <c r="F213" s="159"/>
      <c r="G213" s="5"/>
      <c r="H213" s="5"/>
      <c r="J213" s="159"/>
      <c r="K213" s="5"/>
      <c r="L213" s="5"/>
      <c r="N213" s="5"/>
    </row>
    <row r="214" spans="2:14" x14ac:dyDescent="0.2">
      <c r="B214" s="5"/>
      <c r="C214" s="159"/>
      <c r="D214" s="5"/>
      <c r="E214" s="5"/>
      <c r="F214" s="159"/>
      <c r="G214" s="5"/>
      <c r="H214" s="5"/>
      <c r="J214" s="159"/>
      <c r="K214" s="5"/>
      <c r="L214" s="5"/>
      <c r="N214" s="5"/>
    </row>
  </sheetData>
  <customSheetViews>
    <customSheetView guid="{913EDF2B-D796-4451-9DB9-A902841B443B}" scale="60" showPageBreaks="1" fitToPage="1" printArea="1" view="pageBreakPreview">
      <selection activeCell="A69" sqref="A69"/>
      <rowBreaks count="1" manualBreakCount="1">
        <brk id="45" max="16383" man="1"/>
      </rowBreaks>
      <pageMargins left="0.39370078740157499" right="0.39370078740157499" top="0.78740157480314998" bottom="0.39370078740157499" header="0.39370078740157499" footer="0.196850393700787"/>
      <pageSetup paperSize="9" scale="87" orientation="landscape" verticalDpi="300" r:id="rId1"/>
      <headerFooter alignWithMargins="0">
        <oddFooter>&amp;L&amp;"Times New Roman,Regular"&amp;9&amp;K01+000Août 2018 &amp;F&amp;R&amp;"Times New Roman,Regular"&amp;9&amp;P</oddFooter>
      </headerFooter>
    </customSheetView>
    <customSheetView guid="{F1BDF3DC-3A5A-4306-8C8E-CE2E405ED839}" scale="60" showPageBreaks="1" fitToPage="1" printArea="1" view="pageBreakPreview">
      <selection activeCell="A3" sqref="A3"/>
      <rowBreaks count="1" manualBreakCount="1">
        <brk id="45" max="16383" man="1"/>
      </rowBreaks>
      <pageMargins left="0.39370078740157499" right="0.39370078740157499" top="0.78740157480314998" bottom="0.39370078740157499" header="0.39370078740157499" footer="0.196850393700787"/>
      <pageSetup paperSize="9" scale="87" orientation="landscape" verticalDpi="300" r:id="rId2"/>
      <headerFooter alignWithMargins="0">
        <oddFooter>&amp;L&amp;"Times New Roman,Regular"&amp;9&amp;K01+000Août 2018 &amp;F&amp;R&amp;"Times New Roman,Regular"&amp;9&amp;P</oddFooter>
      </headerFooter>
    </customSheetView>
  </customSheetViews>
  <mergeCells count="11">
    <mergeCell ref="M1:M2"/>
    <mergeCell ref="N1:N2"/>
    <mergeCell ref="K37:L38"/>
    <mergeCell ref="C18:E18"/>
    <mergeCell ref="C13:E13"/>
    <mergeCell ref="C1:E1"/>
    <mergeCell ref="C14:E14"/>
    <mergeCell ref="C17:E17"/>
    <mergeCell ref="F1:H1"/>
    <mergeCell ref="J1:L1"/>
    <mergeCell ref="I1:I2"/>
  </mergeCells>
  <pageMargins left="0.23622047244094499" right="0.23622047244094499" top="0.74803149606299202" bottom="0.74803149606299202" header="0.31496062992126" footer="0.31496062992126"/>
  <pageSetup paperSize="27" scale="36" orientation="portrait" verticalDpi="300" r:id="rId3"/>
  <headerFooter alignWithMargins="0">
    <oddFooter>&amp;L&amp;"Times New Roman,Regular"&amp;9&amp;K01+000Août 2018 &amp;F&amp;R&amp;"Times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D3" sqref="D3"/>
    </sheetView>
  </sheetViews>
  <sheetFormatPr baseColWidth="10" defaultColWidth="9.140625" defaultRowHeight="12.75" x14ac:dyDescent="0.2"/>
  <cols>
    <col min="1" max="1" width="11.5703125" customWidth="1"/>
    <col min="2" max="2" width="17.28515625" customWidth="1"/>
    <col min="3" max="3" width="34.28515625" customWidth="1"/>
    <col min="4" max="4" width="26.28515625" bestFit="1" customWidth="1"/>
    <col min="5" max="5" width="10.5703125" customWidth="1"/>
    <col min="6" max="6" width="13.28515625" customWidth="1"/>
    <col min="7" max="7" width="10.5703125" bestFit="1" customWidth="1"/>
    <col min="8" max="8" width="10.42578125" customWidth="1"/>
  </cols>
  <sheetData>
    <row r="1" spans="1:8" ht="15.75" x14ac:dyDescent="0.25">
      <c r="A1" s="243"/>
      <c r="B1" s="244"/>
      <c r="C1" s="250"/>
      <c r="D1" s="360" t="s">
        <v>59</v>
      </c>
      <c r="E1" s="360"/>
      <c r="F1" s="360"/>
      <c r="G1" s="360"/>
      <c r="H1" s="361"/>
    </row>
    <row r="2" spans="1:8" ht="15.75" x14ac:dyDescent="0.25">
      <c r="A2" s="243"/>
      <c r="B2" s="247" t="s">
        <v>60</v>
      </c>
      <c r="C2" s="245"/>
      <c r="D2" s="360" t="s">
        <v>61</v>
      </c>
      <c r="E2" s="360"/>
      <c r="F2" s="360"/>
      <c r="G2" s="360"/>
      <c r="H2" s="361"/>
    </row>
    <row r="3" spans="1:8" ht="90.75" thickBot="1" x14ac:dyDescent="0.25">
      <c r="A3" s="246" t="s">
        <v>62</v>
      </c>
      <c r="B3" s="247" t="s">
        <v>63</v>
      </c>
      <c r="C3" s="251" t="s">
        <v>64</v>
      </c>
      <c r="D3" s="247" t="s">
        <v>65</v>
      </c>
      <c r="E3" s="248" t="s">
        <v>66</v>
      </c>
      <c r="F3" s="248" t="s">
        <v>67</v>
      </c>
      <c r="G3" s="247" t="s">
        <v>68</v>
      </c>
      <c r="H3" s="247" t="s">
        <v>69</v>
      </c>
    </row>
    <row r="4" spans="1:8" ht="13.5" thickBot="1" x14ac:dyDescent="0.25">
      <c r="A4" s="258"/>
      <c r="B4" s="260"/>
      <c r="C4" s="253" t="s">
        <v>70</v>
      </c>
      <c r="D4" s="256"/>
      <c r="E4" s="257"/>
      <c r="F4" s="258"/>
      <c r="G4" s="259"/>
      <c r="H4" s="249"/>
    </row>
    <row r="5" spans="1:8" x14ac:dyDescent="0.2">
      <c r="A5" s="261"/>
      <c r="B5" s="262"/>
      <c r="C5" s="252" t="s">
        <v>37</v>
      </c>
      <c r="D5" s="264"/>
      <c r="E5" s="265">
        <v>4500</v>
      </c>
      <c r="F5" s="261" t="s">
        <v>71</v>
      </c>
      <c r="G5" s="266">
        <v>0.95</v>
      </c>
      <c r="H5" s="249">
        <f>E5*G5</f>
        <v>4275</v>
      </c>
    </row>
    <row r="6" spans="1:8" x14ac:dyDescent="0.2">
      <c r="A6" s="261"/>
      <c r="B6" s="262"/>
      <c r="C6" s="233" t="s">
        <v>37</v>
      </c>
      <c r="D6" s="264"/>
      <c r="E6" s="265"/>
      <c r="F6" s="261"/>
      <c r="G6" s="266"/>
      <c r="H6" s="249">
        <f t="shared" ref="H6:H21" si="0">E6*G6</f>
        <v>0</v>
      </c>
    </row>
    <row r="7" spans="1:8" x14ac:dyDescent="0.2">
      <c r="A7" s="261"/>
      <c r="B7" s="262"/>
      <c r="C7" s="233" t="s">
        <v>37</v>
      </c>
      <c r="D7" s="264"/>
      <c r="E7" s="265"/>
      <c r="F7" s="261"/>
      <c r="G7" s="266"/>
      <c r="H7" s="249">
        <f t="shared" si="0"/>
        <v>0</v>
      </c>
    </row>
    <row r="8" spans="1:8" x14ac:dyDescent="0.2">
      <c r="A8" s="261"/>
      <c r="B8" s="262"/>
      <c r="C8" s="233" t="s">
        <v>37</v>
      </c>
      <c r="D8" s="264"/>
      <c r="E8" s="265"/>
      <c r="F8" s="261"/>
      <c r="G8" s="266"/>
      <c r="H8" s="249">
        <f t="shared" si="0"/>
        <v>0</v>
      </c>
    </row>
    <row r="9" spans="1:8" x14ac:dyDescent="0.2">
      <c r="A9" s="261"/>
      <c r="B9" s="262"/>
      <c r="C9" s="233" t="s">
        <v>37</v>
      </c>
      <c r="D9" s="264"/>
      <c r="E9" s="265"/>
      <c r="F9" s="261"/>
      <c r="G9" s="266"/>
      <c r="H9" s="249">
        <f t="shared" si="0"/>
        <v>0</v>
      </c>
    </row>
    <row r="10" spans="1:8" x14ac:dyDescent="0.2">
      <c r="A10" s="261"/>
      <c r="B10" s="262"/>
      <c r="C10" s="233" t="s">
        <v>37</v>
      </c>
      <c r="D10" s="264"/>
      <c r="E10" s="265"/>
      <c r="F10" s="261"/>
      <c r="G10" s="266"/>
      <c r="H10" s="249">
        <f t="shared" si="0"/>
        <v>0</v>
      </c>
    </row>
    <row r="11" spans="1:8" x14ac:dyDescent="0.2">
      <c r="A11" s="261"/>
      <c r="B11" s="262"/>
      <c r="C11" s="233" t="s">
        <v>38</v>
      </c>
      <c r="D11" s="264"/>
      <c r="E11" s="265">
        <v>1052</v>
      </c>
      <c r="F11" s="261" t="s">
        <v>71</v>
      </c>
      <c r="G11" s="266">
        <v>0.95</v>
      </c>
      <c r="H11" s="249">
        <f t="shared" si="0"/>
        <v>999.4</v>
      </c>
    </row>
    <row r="12" spans="1:8" x14ac:dyDescent="0.2">
      <c r="A12" s="261"/>
      <c r="B12" s="262"/>
      <c r="C12" s="233" t="s">
        <v>38</v>
      </c>
      <c r="D12" s="264"/>
      <c r="E12" s="265"/>
      <c r="F12" s="261"/>
      <c r="G12" s="266"/>
      <c r="H12" s="249">
        <f t="shared" si="0"/>
        <v>0</v>
      </c>
    </row>
    <row r="13" spans="1:8" x14ac:dyDescent="0.2">
      <c r="A13" s="261"/>
      <c r="B13" s="262"/>
      <c r="C13" s="233" t="s">
        <v>38</v>
      </c>
      <c r="D13" s="264"/>
      <c r="E13" s="265"/>
      <c r="F13" s="261"/>
      <c r="G13" s="266"/>
      <c r="H13" s="249">
        <f t="shared" si="0"/>
        <v>0</v>
      </c>
    </row>
    <row r="14" spans="1:8" x14ac:dyDescent="0.2">
      <c r="A14" s="261"/>
      <c r="B14" s="262"/>
      <c r="C14" s="233" t="s">
        <v>38</v>
      </c>
      <c r="D14" s="264"/>
      <c r="E14" s="265"/>
      <c r="F14" s="261"/>
      <c r="G14" s="266"/>
      <c r="H14" s="249">
        <f t="shared" si="0"/>
        <v>0</v>
      </c>
    </row>
    <row r="15" spans="1:8" x14ac:dyDescent="0.2">
      <c r="A15" s="263"/>
      <c r="B15" s="262"/>
      <c r="C15" s="233" t="s">
        <v>39</v>
      </c>
      <c r="D15" s="263"/>
      <c r="E15" s="265"/>
      <c r="F15" s="261"/>
      <c r="G15" s="266"/>
      <c r="H15" s="249">
        <f t="shared" si="0"/>
        <v>0</v>
      </c>
    </row>
    <row r="16" spans="1:8" x14ac:dyDescent="0.2">
      <c r="A16" s="263"/>
      <c r="B16" s="262"/>
      <c r="C16" s="233" t="s">
        <v>39</v>
      </c>
      <c r="D16" s="263"/>
      <c r="E16" s="265"/>
      <c r="F16" s="261"/>
      <c r="G16" s="266"/>
      <c r="H16" s="249">
        <f t="shared" si="0"/>
        <v>0</v>
      </c>
    </row>
    <row r="17" spans="1:8" x14ac:dyDescent="0.2">
      <c r="A17" s="263"/>
      <c r="B17" s="262"/>
      <c r="C17" s="233" t="s">
        <v>39</v>
      </c>
      <c r="D17" s="263"/>
      <c r="E17" s="265"/>
      <c r="F17" s="261"/>
      <c r="G17" s="266"/>
      <c r="H17" s="249">
        <f t="shared" si="0"/>
        <v>0</v>
      </c>
    </row>
    <row r="18" spans="1:8" x14ac:dyDescent="0.2">
      <c r="A18" s="263"/>
      <c r="B18" s="262"/>
      <c r="C18" s="233" t="s">
        <v>39</v>
      </c>
      <c r="D18" s="263"/>
      <c r="E18" s="265"/>
      <c r="F18" s="261"/>
      <c r="G18" s="266"/>
      <c r="H18" s="249">
        <f t="shared" si="0"/>
        <v>0</v>
      </c>
    </row>
    <row r="19" spans="1:8" x14ac:dyDescent="0.2">
      <c r="A19" s="263"/>
      <c r="B19" s="262"/>
      <c r="C19" s="233" t="s">
        <v>39</v>
      </c>
      <c r="D19" s="263"/>
      <c r="E19" s="265"/>
      <c r="F19" s="261"/>
      <c r="G19" s="266"/>
      <c r="H19" s="249">
        <f t="shared" si="0"/>
        <v>0</v>
      </c>
    </row>
    <row r="20" spans="1:8" x14ac:dyDescent="0.2">
      <c r="A20" s="263"/>
      <c r="B20" s="262"/>
      <c r="C20" s="233" t="s">
        <v>39</v>
      </c>
      <c r="D20" s="263"/>
      <c r="E20" s="265"/>
      <c r="F20" s="261"/>
      <c r="G20" s="266"/>
      <c r="H20" s="249">
        <f t="shared" si="0"/>
        <v>0</v>
      </c>
    </row>
    <row r="21" spans="1:8" x14ac:dyDescent="0.2">
      <c r="A21" s="263"/>
      <c r="B21" s="262"/>
      <c r="C21" s="233" t="s">
        <v>39</v>
      </c>
      <c r="D21" s="263"/>
      <c r="E21" s="265"/>
      <c r="F21" s="261"/>
      <c r="G21" s="266"/>
      <c r="H21" s="249">
        <f t="shared" si="0"/>
        <v>0</v>
      </c>
    </row>
    <row r="23" spans="1:8" ht="13.5" thickBot="1" x14ac:dyDescent="0.25">
      <c r="G23" s="254" t="s">
        <v>72</v>
      </c>
      <c r="H23" s="255">
        <f>SUBTOTAL(9,H4:H21)</f>
        <v>5274.4</v>
      </c>
    </row>
  </sheetData>
  <sheetProtection sheet="1" insertRows="0"/>
  <mergeCells count="2">
    <mergeCell ref="D1:H1"/>
    <mergeCell ref="D2:H2"/>
  </mergeCells>
  <dataValidations count="1">
    <dataValidation type="textLength" errorStyle="information" allowBlank="1" showInputMessage="1" error="XLBVal:2=0_x000d__x000a_" sqref="E3:F3">
      <formula1>0</formula1>
      <formula2>10000</formula2>
    </dataValidation>
  </dataValidation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D15" sqref="D14:D15"/>
    </sheetView>
  </sheetViews>
  <sheetFormatPr baseColWidth="10" defaultColWidth="9.140625" defaultRowHeight="12.75" x14ac:dyDescent="0.2"/>
  <cols>
    <col min="1" max="1" width="11.5703125" customWidth="1"/>
    <col min="2" max="2" width="17.28515625" customWidth="1"/>
    <col min="3" max="3" width="34.28515625" customWidth="1"/>
    <col min="4" max="4" width="26.28515625" bestFit="1" customWidth="1"/>
    <col min="5" max="5" width="10.5703125" customWidth="1"/>
    <col min="6" max="6" width="13.28515625" customWidth="1"/>
    <col min="7" max="7" width="10.5703125" bestFit="1" customWidth="1"/>
    <col min="8" max="8" width="11.5703125" bestFit="1" customWidth="1"/>
  </cols>
  <sheetData>
    <row r="1" spans="1:8" ht="15.75" x14ac:dyDescent="0.25">
      <c r="A1" s="243"/>
      <c r="B1" s="244"/>
      <c r="C1" s="250"/>
      <c r="D1" s="360" t="s">
        <v>59</v>
      </c>
      <c r="E1" s="360"/>
      <c r="F1" s="360"/>
      <c r="G1" s="360"/>
      <c r="H1" s="361"/>
    </row>
    <row r="2" spans="1:8" ht="15.75" x14ac:dyDescent="0.25">
      <c r="A2" s="243"/>
      <c r="B2" s="247" t="s">
        <v>73</v>
      </c>
      <c r="C2" s="245"/>
      <c r="D2" s="360" t="s">
        <v>74</v>
      </c>
      <c r="E2" s="360"/>
      <c r="F2" s="360"/>
      <c r="G2" s="360"/>
      <c r="H2" s="361"/>
    </row>
    <row r="3" spans="1:8" ht="90.75" thickBot="1" x14ac:dyDescent="0.25">
      <c r="A3" s="246" t="s">
        <v>62</v>
      </c>
      <c r="B3" s="247" t="s">
        <v>63</v>
      </c>
      <c r="C3" s="251" t="s">
        <v>64</v>
      </c>
      <c r="D3" s="247" t="s">
        <v>65</v>
      </c>
      <c r="E3" s="248" t="s">
        <v>66</v>
      </c>
      <c r="F3" s="248" t="s">
        <v>67</v>
      </c>
      <c r="G3" s="247" t="s">
        <v>68</v>
      </c>
      <c r="H3" s="247" t="s">
        <v>69</v>
      </c>
    </row>
    <row r="4" spans="1:8" ht="13.5" thickBot="1" x14ac:dyDescent="0.25">
      <c r="A4" s="258"/>
      <c r="B4" s="260"/>
      <c r="C4" s="253" t="s">
        <v>70</v>
      </c>
      <c r="D4" s="256"/>
      <c r="E4" s="257"/>
      <c r="F4" s="258"/>
      <c r="G4" s="259"/>
      <c r="H4" s="249"/>
    </row>
    <row r="5" spans="1:8" x14ac:dyDescent="0.2">
      <c r="A5" s="261"/>
      <c r="B5" s="262"/>
      <c r="C5" s="252" t="s">
        <v>37</v>
      </c>
      <c r="D5" s="264"/>
      <c r="E5" s="265">
        <v>3307</v>
      </c>
      <c r="F5" s="261" t="s">
        <v>71</v>
      </c>
      <c r="G5" s="266">
        <v>0.97499999999999998</v>
      </c>
      <c r="H5" s="249">
        <f>E5*G5</f>
        <v>3224.3249999999998</v>
      </c>
    </row>
    <row r="6" spans="1:8" x14ac:dyDescent="0.2">
      <c r="A6" s="261"/>
      <c r="B6" s="262"/>
      <c r="C6" s="233" t="s">
        <v>37</v>
      </c>
      <c r="D6" s="264"/>
      <c r="E6" s="265"/>
      <c r="F6" s="261"/>
      <c r="G6" s="266"/>
      <c r="H6" s="249">
        <f t="shared" ref="H6:H21" si="0">E6*G6</f>
        <v>0</v>
      </c>
    </row>
    <row r="7" spans="1:8" x14ac:dyDescent="0.2">
      <c r="A7" s="261"/>
      <c r="B7" s="262"/>
      <c r="C7" s="233" t="s">
        <v>37</v>
      </c>
      <c r="D7" s="264"/>
      <c r="E7" s="265"/>
      <c r="F7" s="261"/>
      <c r="G7" s="266"/>
      <c r="H7" s="249">
        <f t="shared" si="0"/>
        <v>0</v>
      </c>
    </row>
    <row r="8" spans="1:8" x14ac:dyDescent="0.2">
      <c r="A8" s="261"/>
      <c r="B8" s="262"/>
      <c r="C8" s="233" t="s">
        <v>37</v>
      </c>
      <c r="D8" s="264"/>
      <c r="E8" s="265"/>
      <c r="F8" s="261"/>
      <c r="G8" s="266"/>
      <c r="H8" s="249">
        <f t="shared" si="0"/>
        <v>0</v>
      </c>
    </row>
    <row r="9" spans="1:8" x14ac:dyDescent="0.2">
      <c r="A9" s="261"/>
      <c r="B9" s="262"/>
      <c r="C9" s="233" t="s">
        <v>37</v>
      </c>
      <c r="D9" s="264"/>
      <c r="E9" s="265"/>
      <c r="F9" s="261"/>
      <c r="G9" s="266"/>
      <c r="H9" s="249">
        <f t="shared" si="0"/>
        <v>0</v>
      </c>
    </row>
    <row r="10" spans="1:8" x14ac:dyDescent="0.2">
      <c r="A10" s="261"/>
      <c r="B10" s="262"/>
      <c r="C10" s="233" t="s">
        <v>37</v>
      </c>
      <c r="D10" s="264"/>
      <c r="E10" s="265"/>
      <c r="F10" s="261"/>
      <c r="G10" s="266"/>
      <c r="H10" s="249">
        <f t="shared" si="0"/>
        <v>0</v>
      </c>
    </row>
    <row r="11" spans="1:8" x14ac:dyDescent="0.2">
      <c r="A11" s="261"/>
      <c r="B11" s="262"/>
      <c r="C11" s="233" t="s">
        <v>38</v>
      </c>
      <c r="D11" s="264"/>
      <c r="E11" s="265"/>
      <c r="F11" s="261"/>
      <c r="G11" s="266"/>
      <c r="H11" s="249">
        <f t="shared" si="0"/>
        <v>0</v>
      </c>
    </row>
    <row r="12" spans="1:8" x14ac:dyDescent="0.2">
      <c r="A12" s="261"/>
      <c r="B12" s="262"/>
      <c r="C12" s="233" t="s">
        <v>38</v>
      </c>
      <c r="D12" s="264"/>
      <c r="E12" s="265"/>
      <c r="F12" s="261"/>
      <c r="G12" s="266"/>
      <c r="H12" s="249">
        <f t="shared" si="0"/>
        <v>0</v>
      </c>
    </row>
    <row r="13" spans="1:8" x14ac:dyDescent="0.2">
      <c r="A13" s="261"/>
      <c r="B13" s="262"/>
      <c r="C13" s="233" t="s">
        <v>38</v>
      </c>
      <c r="D13" s="264"/>
      <c r="E13" s="265"/>
      <c r="F13" s="261"/>
      <c r="G13" s="266"/>
      <c r="H13" s="249">
        <f t="shared" si="0"/>
        <v>0</v>
      </c>
    </row>
    <row r="14" spans="1:8" x14ac:dyDescent="0.2">
      <c r="A14" s="261"/>
      <c r="B14" s="262"/>
      <c r="C14" s="233" t="s">
        <v>38</v>
      </c>
      <c r="D14" s="264"/>
      <c r="E14" s="265"/>
      <c r="F14" s="261"/>
      <c r="G14" s="266"/>
      <c r="H14" s="249">
        <f t="shared" si="0"/>
        <v>0</v>
      </c>
    </row>
    <row r="15" spans="1:8" x14ac:dyDescent="0.2">
      <c r="A15" s="263"/>
      <c r="B15" s="262"/>
      <c r="C15" s="233" t="s">
        <v>39</v>
      </c>
      <c r="D15" s="263"/>
      <c r="E15" s="265"/>
      <c r="F15" s="261"/>
      <c r="G15" s="266"/>
      <c r="H15" s="249">
        <f t="shared" si="0"/>
        <v>0</v>
      </c>
    </row>
    <row r="16" spans="1:8" x14ac:dyDescent="0.2">
      <c r="A16" s="263"/>
      <c r="B16" s="262"/>
      <c r="C16" s="233" t="s">
        <v>39</v>
      </c>
      <c r="D16" s="263"/>
      <c r="E16" s="265"/>
      <c r="F16" s="261"/>
      <c r="G16" s="266"/>
      <c r="H16" s="249">
        <f t="shared" si="0"/>
        <v>0</v>
      </c>
    </row>
    <row r="17" spans="1:8" x14ac:dyDescent="0.2">
      <c r="A17" s="263"/>
      <c r="B17" s="262"/>
      <c r="C17" s="233" t="s">
        <v>39</v>
      </c>
      <c r="D17" s="263"/>
      <c r="E17" s="265">
        <v>206.44</v>
      </c>
      <c r="F17" s="261" t="s">
        <v>71</v>
      </c>
      <c r="G17" s="266">
        <v>0.97499999999999998</v>
      </c>
      <c r="H17" s="249">
        <f t="shared" si="0"/>
        <v>201.279</v>
      </c>
    </row>
    <row r="18" spans="1:8" x14ac:dyDescent="0.2">
      <c r="A18" s="263"/>
      <c r="B18" s="262"/>
      <c r="C18" s="233" t="s">
        <v>39</v>
      </c>
      <c r="D18" s="263"/>
      <c r="E18" s="265"/>
      <c r="F18" s="261"/>
      <c r="G18" s="266"/>
      <c r="H18" s="249">
        <f t="shared" si="0"/>
        <v>0</v>
      </c>
    </row>
    <row r="19" spans="1:8" x14ac:dyDescent="0.2">
      <c r="A19" s="263"/>
      <c r="B19" s="262"/>
      <c r="C19" s="233" t="s">
        <v>39</v>
      </c>
      <c r="D19" s="263"/>
      <c r="E19" s="265"/>
      <c r="F19" s="261"/>
      <c r="G19" s="266"/>
      <c r="H19" s="249">
        <f t="shared" si="0"/>
        <v>0</v>
      </c>
    </row>
    <row r="20" spans="1:8" x14ac:dyDescent="0.2">
      <c r="A20" s="263"/>
      <c r="B20" s="262"/>
      <c r="C20" s="233" t="s">
        <v>39</v>
      </c>
      <c r="D20" s="263"/>
      <c r="E20" s="265"/>
      <c r="F20" s="261"/>
      <c r="G20" s="266"/>
      <c r="H20" s="249">
        <f t="shared" si="0"/>
        <v>0</v>
      </c>
    </row>
    <row r="21" spans="1:8" x14ac:dyDescent="0.2">
      <c r="A21" s="263"/>
      <c r="B21" s="262"/>
      <c r="C21" s="233" t="s">
        <v>39</v>
      </c>
      <c r="D21" s="263"/>
      <c r="E21" s="265"/>
      <c r="F21" s="261"/>
      <c r="G21" s="266"/>
      <c r="H21" s="249">
        <f t="shared" si="0"/>
        <v>0</v>
      </c>
    </row>
    <row r="23" spans="1:8" x14ac:dyDescent="0.2">
      <c r="G23" s="254" t="s">
        <v>72</v>
      </c>
      <c r="H23" s="255">
        <f>SUBTOTAL(9,H4:H21)</f>
        <v>3425.6039999999998</v>
      </c>
    </row>
  </sheetData>
  <sheetProtection sheet="1"/>
  <mergeCells count="2">
    <mergeCell ref="D1:H1"/>
    <mergeCell ref="D2:H2"/>
  </mergeCells>
  <dataValidations count="1">
    <dataValidation type="textLength" errorStyle="information" allowBlank="1" showInputMessage="1" error="XLBVal:2=0_x000d__x000a_" sqref="E3:F3">
      <formula1>0</formula1>
      <formula2>10000</formula2>
    </dataValidation>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1"/>
  <sheetViews>
    <sheetView topLeftCell="A76" workbookViewId="0">
      <selection activeCell="C99" sqref="C99"/>
    </sheetView>
  </sheetViews>
  <sheetFormatPr baseColWidth="10" defaultColWidth="9.140625" defaultRowHeight="12.75" x14ac:dyDescent="0.2"/>
  <cols>
    <col min="1" max="1" width="68.85546875" style="5" customWidth="1"/>
    <col min="2" max="2" width="56.42578125" customWidth="1"/>
    <col min="3" max="3" width="57.42578125" customWidth="1"/>
    <col min="4" max="4" width="11.85546875" customWidth="1"/>
    <col min="5" max="5" width="13.5703125" customWidth="1"/>
  </cols>
  <sheetData>
    <row r="1" spans="1:6" ht="29.25" customHeight="1" thickBot="1" x14ac:dyDescent="0.3">
      <c r="A1" s="135" t="s">
        <v>75</v>
      </c>
      <c r="B1" s="364" t="s">
        <v>76</v>
      </c>
      <c r="C1" s="365"/>
      <c r="D1" s="366"/>
      <c r="E1" s="7"/>
      <c r="F1" s="7"/>
    </row>
    <row r="2" spans="1:6" s="7" customFormat="1" ht="12.75" customHeight="1" thickBot="1" x14ac:dyDescent="0.25">
      <c r="A2" s="75" t="s">
        <v>77</v>
      </c>
      <c r="B2" s="79" t="s">
        <v>78</v>
      </c>
      <c r="C2" s="82" t="s">
        <v>79</v>
      </c>
      <c r="D2" s="132"/>
    </row>
    <row r="3" spans="1:6" s="7" customFormat="1" ht="51" x14ac:dyDescent="0.2">
      <c r="A3" s="76"/>
      <c r="B3" s="80" t="s">
        <v>80</v>
      </c>
      <c r="C3" s="83" t="s">
        <v>81</v>
      </c>
    </row>
    <row r="4" spans="1:6" s="7" customFormat="1" x14ac:dyDescent="0.2">
      <c r="A4" s="77" t="s">
        <v>82</v>
      </c>
      <c r="B4" s="105"/>
      <c r="C4" s="106"/>
    </row>
    <row r="5" spans="1:6" s="7" customFormat="1" ht="38.25" x14ac:dyDescent="0.2">
      <c r="A5" s="104" t="s">
        <v>83</v>
      </c>
      <c r="B5" s="105"/>
      <c r="C5" s="106"/>
    </row>
    <row r="6" spans="1:6" s="7" customFormat="1" x14ac:dyDescent="0.2">
      <c r="A6" s="138" t="s">
        <v>84</v>
      </c>
      <c r="B6" s="139"/>
      <c r="C6" s="140"/>
    </row>
    <row r="7" spans="1:6" ht="14.25" x14ac:dyDescent="0.2">
      <c r="A7" s="131" t="s">
        <v>85</v>
      </c>
      <c r="B7" s="81"/>
      <c r="C7" s="189"/>
      <c r="D7" s="132"/>
      <c r="E7" s="7"/>
      <c r="F7" s="7"/>
    </row>
    <row r="8" spans="1:6" x14ac:dyDescent="0.2">
      <c r="A8" s="70" t="s">
        <v>86</v>
      </c>
      <c r="B8" s="81"/>
      <c r="C8" s="189"/>
      <c r="D8" s="132"/>
      <c r="E8" s="7"/>
      <c r="F8" s="7"/>
    </row>
    <row r="9" spans="1:6" x14ac:dyDescent="0.2">
      <c r="A9" s="70" t="s">
        <v>87</v>
      </c>
      <c r="B9" s="81"/>
      <c r="C9" s="189"/>
      <c r="D9" s="7"/>
      <c r="E9" s="7"/>
      <c r="F9" s="7"/>
    </row>
    <row r="10" spans="1:6" ht="15" x14ac:dyDescent="0.25">
      <c r="A10" s="154" t="s">
        <v>88</v>
      </c>
      <c r="B10" s="81"/>
      <c r="C10" s="189"/>
      <c r="D10" s="7"/>
      <c r="E10" s="7"/>
      <c r="F10" s="7"/>
    </row>
    <row r="11" spans="1:6" x14ac:dyDescent="0.2">
      <c r="A11" s="155" t="s">
        <v>89</v>
      </c>
      <c r="B11" s="155" t="s">
        <v>90</v>
      </c>
      <c r="C11" s="189" t="s">
        <v>91</v>
      </c>
      <c r="D11" s="7"/>
      <c r="E11" s="7"/>
      <c r="F11" s="7"/>
    </row>
    <row r="12" spans="1:6" x14ac:dyDescent="0.2">
      <c r="A12" s="168" t="s">
        <v>92</v>
      </c>
      <c r="B12" s="155" t="s">
        <v>93</v>
      </c>
      <c r="C12" s="189" t="s">
        <v>94</v>
      </c>
      <c r="D12" s="7"/>
      <c r="E12" s="7"/>
      <c r="F12" s="7"/>
    </row>
    <row r="13" spans="1:6" x14ac:dyDescent="0.2">
      <c r="A13" s="168" t="s">
        <v>95</v>
      </c>
      <c r="B13" s="155" t="s">
        <v>96</v>
      </c>
      <c r="C13" s="189" t="s">
        <v>94</v>
      </c>
      <c r="D13" s="7"/>
      <c r="E13" s="7"/>
      <c r="F13" s="7"/>
    </row>
    <row r="14" spans="1:6" x14ac:dyDescent="0.2">
      <c r="A14" s="168" t="s">
        <v>97</v>
      </c>
      <c r="B14" s="155" t="s">
        <v>98</v>
      </c>
      <c r="C14" s="189" t="s">
        <v>99</v>
      </c>
      <c r="D14" s="7"/>
      <c r="E14" s="7"/>
      <c r="F14" s="7"/>
    </row>
    <row r="15" spans="1:6" x14ac:dyDescent="0.2">
      <c r="A15" s="168" t="s">
        <v>100</v>
      </c>
      <c r="B15" s="155" t="s">
        <v>98</v>
      </c>
      <c r="C15" s="189" t="s">
        <v>99</v>
      </c>
      <c r="D15" s="7"/>
      <c r="E15" s="7"/>
      <c r="F15" s="7"/>
    </row>
    <row r="16" spans="1:6" x14ac:dyDescent="0.2">
      <c r="A16" s="183" t="s">
        <v>101</v>
      </c>
      <c r="B16" s="156" t="s">
        <v>102</v>
      </c>
      <c r="C16" s="189" t="s">
        <v>103</v>
      </c>
      <c r="D16" s="7"/>
      <c r="E16" s="7"/>
      <c r="F16" s="7"/>
    </row>
    <row r="17" spans="1:6" x14ac:dyDescent="0.2">
      <c r="A17" s="6"/>
      <c r="B17" s="81"/>
      <c r="C17" s="189"/>
      <c r="D17" s="7"/>
      <c r="E17" s="7"/>
      <c r="F17" s="7"/>
    </row>
    <row r="18" spans="1:6" ht="15" x14ac:dyDescent="0.25">
      <c r="A18" s="160" t="s">
        <v>104</v>
      </c>
      <c r="B18" s="81"/>
      <c r="C18" s="189"/>
      <c r="D18" s="7"/>
      <c r="E18" s="7"/>
      <c r="F18" s="7"/>
    </row>
    <row r="19" spans="1:6" x14ac:dyDescent="0.2">
      <c r="A19" s="168" t="s">
        <v>105</v>
      </c>
      <c r="B19" s="155" t="s">
        <v>106</v>
      </c>
      <c r="C19" s="189" t="s">
        <v>107</v>
      </c>
      <c r="D19" s="7"/>
      <c r="E19" s="7"/>
      <c r="F19" s="7"/>
    </row>
    <row r="20" spans="1:6" ht="15" x14ac:dyDescent="0.25">
      <c r="A20" s="163" t="s">
        <v>108</v>
      </c>
      <c r="B20" s="173" t="s">
        <v>109</v>
      </c>
      <c r="C20" s="189" t="s">
        <v>107</v>
      </c>
      <c r="D20" s="7"/>
      <c r="E20" s="7"/>
      <c r="F20" s="7"/>
    </row>
    <row r="21" spans="1:6" ht="30" x14ac:dyDescent="0.25">
      <c r="A21" s="163" t="s">
        <v>110</v>
      </c>
      <c r="B21" s="173" t="s">
        <v>111</v>
      </c>
      <c r="C21" s="189" t="s">
        <v>107</v>
      </c>
      <c r="D21" s="7"/>
      <c r="E21" s="7"/>
      <c r="F21" s="7"/>
    </row>
    <row r="22" spans="1:6" x14ac:dyDescent="0.2">
      <c r="A22" s="168" t="s">
        <v>112</v>
      </c>
      <c r="B22" s="155" t="s">
        <v>106</v>
      </c>
      <c r="C22" s="189" t="s">
        <v>94</v>
      </c>
      <c r="D22" s="7"/>
      <c r="E22" s="7"/>
      <c r="F22" s="7"/>
    </row>
    <row r="23" spans="1:6" ht="25.5" x14ac:dyDescent="0.2">
      <c r="A23" s="184" t="s">
        <v>113</v>
      </c>
      <c r="B23" s="174" t="s">
        <v>114</v>
      </c>
      <c r="C23" s="189" t="s">
        <v>115</v>
      </c>
      <c r="D23" s="7"/>
      <c r="E23" s="7"/>
      <c r="F23" s="7"/>
    </row>
    <row r="24" spans="1:6" x14ac:dyDescent="0.2">
      <c r="A24" s="185" t="s">
        <v>116</v>
      </c>
      <c r="B24" s="175" t="s">
        <v>117</v>
      </c>
      <c r="C24" s="189" t="s">
        <v>115</v>
      </c>
      <c r="D24" s="7"/>
      <c r="E24" s="7"/>
      <c r="F24" s="7"/>
    </row>
    <row r="25" spans="1:6" x14ac:dyDescent="0.2">
      <c r="A25" s="166" t="s">
        <v>118</v>
      </c>
      <c r="B25" s="165" t="s">
        <v>117</v>
      </c>
      <c r="C25" s="189" t="s">
        <v>115</v>
      </c>
      <c r="D25" s="7"/>
      <c r="E25" s="7"/>
      <c r="F25" s="7"/>
    </row>
    <row r="26" spans="1:6" x14ac:dyDescent="0.2">
      <c r="A26" s="166" t="s">
        <v>119</v>
      </c>
      <c r="B26" s="166" t="s">
        <v>120</v>
      </c>
      <c r="C26" s="189" t="s">
        <v>121</v>
      </c>
      <c r="D26" s="7"/>
      <c r="E26" s="7"/>
      <c r="F26" s="7"/>
    </row>
    <row r="27" spans="1:6" x14ac:dyDescent="0.2">
      <c r="A27" s="166" t="s">
        <v>122</v>
      </c>
      <c r="B27" s="166" t="s">
        <v>120</v>
      </c>
      <c r="C27" s="189" t="s">
        <v>121</v>
      </c>
      <c r="D27" s="7"/>
      <c r="E27" s="7"/>
      <c r="F27" s="7"/>
    </row>
    <row r="28" spans="1:6" x14ac:dyDescent="0.2">
      <c r="A28" s="166" t="s">
        <v>123</v>
      </c>
      <c r="B28" s="166" t="s">
        <v>120</v>
      </c>
      <c r="C28" s="189" t="s">
        <v>121</v>
      </c>
      <c r="D28" s="7"/>
      <c r="E28" s="7"/>
      <c r="F28" s="7"/>
    </row>
    <row r="29" spans="1:6" x14ac:dyDescent="0.2">
      <c r="A29" s="166" t="s">
        <v>124</v>
      </c>
      <c r="B29" s="166" t="s">
        <v>120</v>
      </c>
      <c r="C29" s="189" t="s">
        <v>121</v>
      </c>
      <c r="D29" s="7"/>
      <c r="E29" s="7"/>
      <c r="F29" s="7"/>
    </row>
    <row r="30" spans="1:6" ht="30" x14ac:dyDescent="0.25">
      <c r="A30" s="167" t="s">
        <v>125</v>
      </c>
      <c r="B30" s="176" t="s">
        <v>126</v>
      </c>
      <c r="C30" s="189" t="s">
        <v>127</v>
      </c>
      <c r="D30" s="7"/>
      <c r="E30" s="7"/>
      <c r="F30" s="7"/>
    </row>
    <row r="31" spans="1:6" x14ac:dyDescent="0.2">
      <c r="A31" s="6"/>
      <c r="B31" s="81"/>
      <c r="C31" s="189"/>
      <c r="D31" s="7"/>
      <c r="E31" s="7"/>
      <c r="F31" s="7"/>
    </row>
    <row r="32" spans="1:6" x14ac:dyDescent="0.2">
      <c r="A32" s="6" t="s">
        <v>128</v>
      </c>
      <c r="B32" s="81"/>
      <c r="C32" s="189"/>
      <c r="D32" s="7"/>
      <c r="E32" s="7"/>
      <c r="F32" s="7"/>
    </row>
    <row r="33" spans="1:6" ht="15" x14ac:dyDescent="0.25">
      <c r="A33" s="161" t="s">
        <v>88</v>
      </c>
      <c r="B33" s="81"/>
      <c r="C33" s="189"/>
      <c r="D33" s="7"/>
      <c r="E33" s="7"/>
      <c r="F33" s="7"/>
    </row>
    <row r="34" spans="1:6" x14ac:dyDescent="0.2">
      <c r="A34" s="168" t="s">
        <v>129</v>
      </c>
      <c r="B34" s="155" t="s">
        <v>130</v>
      </c>
      <c r="C34" s="189" t="s">
        <v>131</v>
      </c>
      <c r="D34" s="7"/>
      <c r="E34" s="7"/>
      <c r="F34" s="7"/>
    </row>
    <row r="35" spans="1:6" x14ac:dyDescent="0.2">
      <c r="A35" s="168" t="s">
        <v>132</v>
      </c>
      <c r="B35" s="155" t="s">
        <v>130</v>
      </c>
      <c r="C35" s="189" t="s">
        <v>131</v>
      </c>
      <c r="D35" s="7"/>
      <c r="E35" s="7"/>
      <c r="F35" s="7"/>
    </row>
    <row r="36" spans="1:6" x14ac:dyDescent="0.2">
      <c r="A36" s="6"/>
      <c r="B36" s="81"/>
      <c r="C36" s="189"/>
      <c r="D36" s="7"/>
      <c r="E36" s="7"/>
      <c r="F36" s="7"/>
    </row>
    <row r="37" spans="1:6" ht="15" x14ac:dyDescent="0.25">
      <c r="A37" s="160" t="s">
        <v>104</v>
      </c>
      <c r="B37" s="81"/>
      <c r="C37" s="189"/>
      <c r="D37" s="7"/>
      <c r="E37" s="7"/>
      <c r="F37" s="7"/>
    </row>
    <row r="38" spans="1:6" x14ac:dyDescent="0.2">
      <c r="A38" s="168" t="s">
        <v>133</v>
      </c>
      <c r="B38" s="155" t="s">
        <v>134</v>
      </c>
      <c r="C38" s="189" t="s">
        <v>131</v>
      </c>
      <c r="D38" s="7"/>
      <c r="E38" s="7"/>
      <c r="F38" s="7"/>
    </row>
    <row r="39" spans="1:6" x14ac:dyDescent="0.2">
      <c r="A39" s="168" t="s">
        <v>135</v>
      </c>
      <c r="B39" s="155" t="s">
        <v>136</v>
      </c>
      <c r="C39" s="189" t="s">
        <v>131</v>
      </c>
      <c r="D39" s="7"/>
      <c r="E39" s="7"/>
      <c r="F39" s="7"/>
    </row>
    <row r="40" spans="1:6" x14ac:dyDescent="0.2">
      <c r="A40" s="115" t="s">
        <v>137</v>
      </c>
      <c r="B40" s="177" t="s">
        <v>138</v>
      </c>
      <c r="C40" s="189" t="s">
        <v>139</v>
      </c>
      <c r="D40" s="7"/>
      <c r="E40" s="7"/>
      <c r="F40" s="7"/>
    </row>
    <row r="41" spans="1:6" x14ac:dyDescent="0.2">
      <c r="A41" s="1" t="s">
        <v>140</v>
      </c>
      <c r="B41" s="178" t="s">
        <v>141</v>
      </c>
      <c r="C41" s="189" t="s">
        <v>139</v>
      </c>
      <c r="D41" s="7"/>
      <c r="E41" s="7"/>
      <c r="F41" s="7"/>
    </row>
    <row r="42" spans="1:6" x14ac:dyDescent="0.2">
      <c r="A42" s="168" t="s">
        <v>142</v>
      </c>
      <c r="B42" s="155" t="s">
        <v>143</v>
      </c>
      <c r="C42" s="189" t="s">
        <v>144</v>
      </c>
      <c r="D42" s="7"/>
      <c r="E42" s="7"/>
      <c r="F42" s="7"/>
    </row>
    <row r="43" spans="1:6" x14ac:dyDescent="0.2">
      <c r="A43" s="168" t="s">
        <v>145</v>
      </c>
      <c r="B43" s="155" t="s">
        <v>143</v>
      </c>
      <c r="C43" s="189" t="s">
        <v>144</v>
      </c>
      <c r="D43" s="7"/>
      <c r="E43" s="7"/>
      <c r="F43" s="7"/>
    </row>
    <row r="44" spans="1:6" ht="15" x14ac:dyDescent="0.25">
      <c r="A44" s="117" t="s">
        <v>146</v>
      </c>
      <c r="B44" s="179" t="s">
        <v>147</v>
      </c>
      <c r="C44" s="189" t="s">
        <v>148</v>
      </c>
      <c r="D44" s="7"/>
      <c r="E44" s="7"/>
      <c r="F44" s="7"/>
    </row>
    <row r="45" spans="1:6" x14ac:dyDescent="0.2">
      <c r="A45" s="168" t="s">
        <v>149</v>
      </c>
      <c r="B45" s="155" t="s">
        <v>150</v>
      </c>
      <c r="C45" s="189" t="s">
        <v>94</v>
      </c>
      <c r="D45" s="7"/>
      <c r="E45" s="7"/>
      <c r="F45" s="7"/>
    </row>
    <row r="46" spans="1:6" x14ac:dyDescent="0.2">
      <c r="A46" s="164"/>
      <c r="B46" s="81"/>
      <c r="C46" s="189"/>
      <c r="D46" s="7"/>
      <c r="E46" s="7"/>
      <c r="F46" s="7"/>
    </row>
    <row r="47" spans="1:6" x14ac:dyDescent="0.2">
      <c r="A47" s="6" t="s">
        <v>151</v>
      </c>
      <c r="B47" s="81"/>
      <c r="C47" s="189"/>
      <c r="D47" s="7"/>
      <c r="E47" s="7"/>
      <c r="F47" s="7"/>
    </row>
    <row r="48" spans="1:6" ht="15" x14ac:dyDescent="0.25">
      <c r="A48" s="160" t="s">
        <v>104</v>
      </c>
      <c r="B48" s="81"/>
      <c r="C48" s="189"/>
      <c r="D48" s="7"/>
      <c r="E48" s="7"/>
      <c r="F48" s="7"/>
    </row>
    <row r="49" spans="1:6" x14ac:dyDescent="0.2">
      <c r="A49" s="168" t="s">
        <v>152</v>
      </c>
      <c r="B49" s="155" t="s">
        <v>153</v>
      </c>
      <c r="C49" s="189" t="s">
        <v>154</v>
      </c>
      <c r="D49" s="7"/>
      <c r="E49" s="7"/>
      <c r="F49" s="7"/>
    </row>
    <row r="50" spans="1:6" x14ac:dyDescent="0.2">
      <c r="A50" s="168" t="s">
        <v>155</v>
      </c>
      <c r="B50" s="155" t="s">
        <v>153</v>
      </c>
      <c r="C50" s="189" t="s">
        <v>154</v>
      </c>
      <c r="D50" s="7"/>
      <c r="E50" s="7"/>
      <c r="F50" s="7"/>
    </row>
    <row r="51" spans="1:6" x14ac:dyDescent="0.2">
      <c r="A51" s="168" t="s">
        <v>156</v>
      </c>
      <c r="B51" s="155" t="s">
        <v>153</v>
      </c>
      <c r="C51" s="189" t="s">
        <v>154</v>
      </c>
      <c r="D51" s="7"/>
      <c r="E51" s="7"/>
      <c r="F51" s="7"/>
    </row>
    <row r="52" spans="1:6" x14ac:dyDescent="0.2">
      <c r="A52" s="168" t="s">
        <v>157</v>
      </c>
      <c r="B52" s="155" t="s">
        <v>153</v>
      </c>
      <c r="C52" s="189" t="s">
        <v>154</v>
      </c>
      <c r="D52" s="7"/>
      <c r="E52" s="7"/>
      <c r="F52" s="7"/>
    </row>
    <row r="53" spans="1:6" x14ac:dyDescent="0.2">
      <c r="A53" s="168" t="s">
        <v>158</v>
      </c>
      <c r="B53" s="155" t="s">
        <v>153</v>
      </c>
      <c r="C53" s="189" t="s">
        <v>154</v>
      </c>
      <c r="D53" s="7"/>
      <c r="E53" s="7"/>
      <c r="F53" s="7"/>
    </row>
    <row r="54" spans="1:6" x14ac:dyDescent="0.2">
      <c r="A54" s="168" t="s">
        <v>159</v>
      </c>
      <c r="B54" s="155" t="s">
        <v>153</v>
      </c>
      <c r="C54" s="189" t="s">
        <v>154</v>
      </c>
      <c r="D54" s="7"/>
      <c r="E54" s="7"/>
      <c r="F54" s="7"/>
    </row>
    <row r="55" spans="1:6" x14ac:dyDescent="0.2">
      <c r="A55" s="168" t="s">
        <v>160</v>
      </c>
      <c r="B55" s="155" t="s">
        <v>153</v>
      </c>
      <c r="C55" s="189" t="s">
        <v>154</v>
      </c>
      <c r="D55" s="7"/>
      <c r="E55" s="7"/>
      <c r="F55" s="7"/>
    </row>
    <row r="56" spans="1:6" x14ac:dyDescent="0.2">
      <c r="A56" s="168" t="s">
        <v>161</v>
      </c>
      <c r="B56" s="155" t="s">
        <v>153</v>
      </c>
      <c r="C56" s="189" t="s">
        <v>154</v>
      </c>
      <c r="D56" s="7"/>
      <c r="E56" s="7"/>
      <c r="F56" s="7"/>
    </row>
    <row r="57" spans="1:6" x14ac:dyDescent="0.2">
      <c r="A57" s="168" t="s">
        <v>162</v>
      </c>
      <c r="B57" s="155" t="s">
        <v>153</v>
      </c>
      <c r="C57" s="189" t="s">
        <v>154</v>
      </c>
      <c r="D57" s="7"/>
      <c r="E57" s="7"/>
      <c r="F57" s="7"/>
    </row>
    <row r="58" spans="1:6" x14ac:dyDescent="0.2">
      <c r="A58" s="168" t="s">
        <v>163</v>
      </c>
      <c r="B58" s="155" t="s">
        <v>153</v>
      </c>
      <c r="C58" s="189" t="s">
        <v>154</v>
      </c>
      <c r="D58" s="7"/>
      <c r="E58" s="7"/>
      <c r="F58" s="7"/>
    </row>
    <row r="59" spans="1:6" x14ac:dyDescent="0.2">
      <c r="A59" s="168" t="s">
        <v>164</v>
      </c>
      <c r="B59" s="155" t="s">
        <v>153</v>
      </c>
      <c r="C59" s="189" t="s">
        <v>154</v>
      </c>
      <c r="D59" s="7"/>
      <c r="E59" s="7"/>
      <c r="F59" s="7"/>
    </row>
    <row r="60" spans="1:6" x14ac:dyDescent="0.2">
      <c r="A60" s="168" t="s">
        <v>165</v>
      </c>
      <c r="B60" s="155" t="s">
        <v>153</v>
      </c>
      <c r="C60" s="189" t="s">
        <v>154</v>
      </c>
      <c r="D60" s="7"/>
      <c r="E60" s="7"/>
      <c r="F60" s="7"/>
    </row>
    <row r="61" spans="1:6" x14ac:dyDescent="0.2">
      <c r="A61" s="168" t="s">
        <v>166</v>
      </c>
      <c r="B61" s="155" t="s">
        <v>153</v>
      </c>
      <c r="C61" s="189" t="s">
        <v>154</v>
      </c>
      <c r="D61" s="7"/>
      <c r="E61" s="7"/>
      <c r="F61" s="7"/>
    </row>
    <row r="62" spans="1:6" x14ac:dyDescent="0.2">
      <c r="A62" s="168" t="s">
        <v>167</v>
      </c>
      <c r="B62" s="155" t="s">
        <v>153</v>
      </c>
      <c r="C62" s="189" t="s">
        <v>154</v>
      </c>
      <c r="D62" s="7"/>
      <c r="E62" s="7"/>
      <c r="F62" s="7"/>
    </row>
    <row r="63" spans="1:6" x14ac:dyDescent="0.2">
      <c r="A63" s="168" t="s">
        <v>168</v>
      </c>
      <c r="B63" s="155" t="s">
        <v>153</v>
      </c>
      <c r="C63" s="189" t="s">
        <v>154</v>
      </c>
      <c r="D63" s="7"/>
      <c r="E63" s="7"/>
      <c r="F63" s="7"/>
    </row>
    <row r="64" spans="1:6" x14ac:dyDescent="0.2">
      <c r="A64" s="168" t="s">
        <v>169</v>
      </c>
      <c r="B64" s="155" t="s">
        <v>153</v>
      </c>
      <c r="C64" s="189" t="s">
        <v>154</v>
      </c>
      <c r="D64" s="7"/>
      <c r="E64" s="7"/>
      <c r="F64" s="7"/>
    </row>
    <row r="65" spans="1:6" x14ac:dyDescent="0.2">
      <c r="A65" s="184" t="s">
        <v>170</v>
      </c>
      <c r="B65" s="180" t="s">
        <v>171</v>
      </c>
      <c r="C65" s="189" t="s">
        <v>172</v>
      </c>
      <c r="D65" s="7"/>
      <c r="E65" s="7"/>
      <c r="F65" s="7"/>
    </row>
    <row r="66" spans="1:6" x14ac:dyDescent="0.2">
      <c r="A66" s="184" t="s">
        <v>173</v>
      </c>
      <c r="B66" s="81" t="s">
        <v>174</v>
      </c>
      <c r="C66" s="189" t="s">
        <v>115</v>
      </c>
      <c r="D66" s="7"/>
      <c r="E66" s="7"/>
      <c r="F66" s="7"/>
    </row>
    <row r="67" spans="1:6" x14ac:dyDescent="0.2">
      <c r="A67" s="184" t="s">
        <v>175</v>
      </c>
      <c r="B67" s="81" t="s">
        <v>176</v>
      </c>
      <c r="C67" s="189" t="s">
        <v>177</v>
      </c>
      <c r="D67" s="7"/>
      <c r="E67" s="7"/>
      <c r="F67" s="7"/>
    </row>
    <row r="68" spans="1:6" x14ac:dyDescent="0.2">
      <c r="A68" s="184" t="s">
        <v>178</v>
      </c>
      <c r="B68" s="81" t="s">
        <v>179</v>
      </c>
      <c r="C68" s="189" t="s">
        <v>99</v>
      </c>
      <c r="D68" s="7"/>
      <c r="E68" s="7"/>
      <c r="F68" s="7"/>
    </row>
    <row r="69" spans="1:6" x14ac:dyDescent="0.2">
      <c r="A69" s="162"/>
      <c r="B69" s="81"/>
      <c r="C69" s="84"/>
      <c r="D69" s="7"/>
      <c r="E69" s="7"/>
      <c r="F69" s="7"/>
    </row>
    <row r="70" spans="1:6" x14ac:dyDescent="0.2">
      <c r="A70" s="70" t="s">
        <v>180</v>
      </c>
      <c r="B70" s="81"/>
      <c r="C70" s="84"/>
      <c r="D70" s="7"/>
      <c r="E70" s="7"/>
      <c r="F70" s="7"/>
    </row>
    <row r="71" spans="1:6" x14ac:dyDescent="0.2">
      <c r="A71" s="138" t="s">
        <v>181</v>
      </c>
      <c r="B71" s="139"/>
      <c r="C71" s="140"/>
      <c r="D71" s="7"/>
      <c r="E71" s="7"/>
      <c r="F71" s="7"/>
    </row>
    <row r="72" spans="1:6" ht="14.25" x14ac:dyDescent="0.2">
      <c r="A72" s="78" t="s">
        <v>182</v>
      </c>
      <c r="B72" s="81"/>
      <c r="C72" s="84"/>
      <c r="D72" s="132"/>
      <c r="E72" s="7"/>
      <c r="F72" s="7"/>
    </row>
    <row r="73" spans="1:6" x14ac:dyDescent="0.2">
      <c r="A73" s="70" t="s">
        <v>183</v>
      </c>
      <c r="B73" s="81"/>
      <c r="C73" s="84"/>
      <c r="D73" s="132"/>
      <c r="E73" s="7"/>
      <c r="F73" s="7"/>
    </row>
    <row r="74" spans="1:6" x14ac:dyDescent="0.2">
      <c r="A74" s="70" t="s">
        <v>184</v>
      </c>
      <c r="B74" s="81"/>
      <c r="C74" s="84"/>
      <c r="D74" s="7"/>
      <c r="E74" s="7"/>
      <c r="F74" s="7"/>
    </row>
    <row r="75" spans="1:6" x14ac:dyDescent="0.2">
      <c r="A75" s="70" t="s">
        <v>185</v>
      </c>
      <c r="B75" s="81"/>
      <c r="C75" s="84"/>
      <c r="D75" s="7"/>
      <c r="E75" s="7"/>
      <c r="F75" s="7"/>
    </row>
    <row r="76" spans="1:6" x14ac:dyDescent="0.2">
      <c r="A76" s="6" t="s">
        <v>186</v>
      </c>
      <c r="B76" s="81"/>
      <c r="C76" s="84"/>
      <c r="D76" s="7"/>
      <c r="E76" s="7"/>
      <c r="F76" s="7"/>
    </row>
    <row r="77" spans="1:6" x14ac:dyDescent="0.2">
      <c r="A77" s="6" t="s">
        <v>187</v>
      </c>
      <c r="B77" s="81"/>
      <c r="C77" s="84"/>
      <c r="D77" s="7"/>
      <c r="E77" s="7"/>
      <c r="F77" s="7"/>
    </row>
    <row r="78" spans="1:6" x14ac:dyDescent="0.2">
      <c r="A78" s="138" t="s">
        <v>188</v>
      </c>
      <c r="B78" s="141"/>
      <c r="C78" s="142"/>
      <c r="D78" s="7"/>
      <c r="E78" s="7"/>
      <c r="F78" s="7"/>
    </row>
    <row r="79" spans="1:6" ht="14.25" x14ac:dyDescent="0.2">
      <c r="A79" s="77" t="s">
        <v>189</v>
      </c>
      <c r="B79" s="81"/>
      <c r="C79" s="84"/>
      <c r="D79" s="132"/>
      <c r="E79" s="7"/>
      <c r="F79" s="7"/>
    </row>
    <row r="80" spans="1:6" x14ac:dyDescent="0.2">
      <c r="A80" s="70" t="s">
        <v>190</v>
      </c>
      <c r="B80" s="81"/>
      <c r="C80" s="84"/>
      <c r="D80" s="132"/>
      <c r="E80" s="7"/>
      <c r="F80" s="7"/>
    </row>
    <row r="81" spans="1:6" x14ac:dyDescent="0.2">
      <c r="A81" s="74" t="s">
        <v>191</v>
      </c>
      <c r="B81" s="81"/>
      <c r="C81" s="84"/>
      <c r="D81" s="7"/>
      <c r="E81" s="7"/>
      <c r="F81" s="7"/>
    </row>
    <row r="82" spans="1:6" x14ac:dyDescent="0.2">
      <c r="A82" s="74" t="s">
        <v>192</v>
      </c>
      <c r="B82" s="81"/>
      <c r="C82" s="84"/>
      <c r="D82" s="7"/>
      <c r="E82" s="7"/>
      <c r="F82" s="7"/>
    </row>
    <row r="83" spans="1:6" x14ac:dyDescent="0.2">
      <c r="A83" s="6" t="s">
        <v>193</v>
      </c>
      <c r="B83" s="81"/>
      <c r="C83" s="84"/>
      <c r="D83" s="7"/>
      <c r="E83" s="7"/>
      <c r="F83" s="7"/>
    </row>
    <row r="84" spans="1:6" x14ac:dyDescent="0.2">
      <c r="A84" s="6" t="s">
        <v>194</v>
      </c>
      <c r="B84" s="81"/>
      <c r="C84" s="84"/>
      <c r="D84" s="7"/>
      <c r="E84" s="7"/>
      <c r="F84" s="7"/>
    </row>
    <row r="85" spans="1:6" x14ac:dyDescent="0.2">
      <c r="A85" s="73" t="s">
        <v>195</v>
      </c>
      <c r="B85" s="81"/>
      <c r="C85" s="84"/>
      <c r="D85" s="7"/>
      <c r="E85" s="7"/>
      <c r="F85" s="7"/>
    </row>
    <row r="86" spans="1:6" ht="13.5" thickBot="1" x14ac:dyDescent="0.25">
      <c r="A86" s="143" t="s">
        <v>196</v>
      </c>
      <c r="B86" s="144"/>
      <c r="C86" s="145"/>
      <c r="D86" s="7"/>
      <c r="E86" s="7"/>
      <c r="F86" s="7"/>
    </row>
    <row r="87" spans="1:6" ht="25.5" x14ac:dyDescent="0.2">
      <c r="A87" s="10" t="s">
        <v>197</v>
      </c>
      <c r="B87" s="81"/>
      <c r="C87" s="84"/>
      <c r="D87" s="7"/>
      <c r="E87" s="7"/>
      <c r="F87" s="7"/>
    </row>
    <row r="88" spans="1:6" x14ac:dyDescent="0.2">
      <c r="A88" s="6" t="s">
        <v>198</v>
      </c>
      <c r="B88" s="181"/>
      <c r="C88" s="84"/>
    </row>
    <row r="89" spans="1:6" x14ac:dyDescent="0.2">
      <c r="A89" s="169" t="s">
        <v>199</v>
      </c>
      <c r="B89" s="182"/>
      <c r="C89" s="171"/>
    </row>
    <row r="90" spans="1:6" x14ac:dyDescent="0.2">
      <c r="A90" s="150" t="s">
        <v>200</v>
      </c>
      <c r="B90" s="182" t="s">
        <v>201</v>
      </c>
      <c r="C90" s="171" t="s">
        <v>202</v>
      </c>
    </row>
    <row r="91" spans="1:6" x14ac:dyDescent="0.2">
      <c r="A91" s="150" t="s">
        <v>203</v>
      </c>
      <c r="B91" s="182" t="s">
        <v>204</v>
      </c>
      <c r="C91" s="171"/>
    </row>
    <row r="92" spans="1:6" x14ac:dyDescent="0.2">
      <c r="A92" s="150" t="s">
        <v>205</v>
      </c>
      <c r="B92" s="182" t="s">
        <v>206</v>
      </c>
      <c r="C92" s="172" t="s">
        <v>207</v>
      </c>
    </row>
    <row r="93" spans="1:6" x14ac:dyDescent="0.2">
      <c r="A93" s="169" t="s">
        <v>208</v>
      </c>
      <c r="B93" s="182"/>
      <c r="C93" s="171"/>
    </row>
    <row r="94" spans="1:6" x14ac:dyDescent="0.2">
      <c r="A94" s="169" t="s">
        <v>209</v>
      </c>
      <c r="B94" s="182"/>
      <c r="C94" s="171"/>
    </row>
    <row r="95" spans="1:6" x14ac:dyDescent="0.2">
      <c r="A95" s="172" t="s">
        <v>210</v>
      </c>
      <c r="B95" s="182" t="s">
        <v>211</v>
      </c>
      <c r="C95" s="172" t="s">
        <v>212</v>
      </c>
    </row>
    <row r="96" spans="1:6" x14ac:dyDescent="0.2">
      <c r="A96" s="168" t="s">
        <v>213</v>
      </c>
      <c r="B96" s="182" t="s">
        <v>214</v>
      </c>
      <c r="C96" s="172" t="s">
        <v>215</v>
      </c>
    </row>
    <row r="97" spans="1:3" x14ac:dyDescent="0.2">
      <c r="A97" s="168" t="s">
        <v>216</v>
      </c>
      <c r="B97" s="182" t="s">
        <v>217</v>
      </c>
      <c r="C97" s="172" t="s">
        <v>218</v>
      </c>
    </row>
    <row r="98" spans="1:3" x14ac:dyDescent="0.2">
      <c r="A98" s="172" t="s">
        <v>219</v>
      </c>
      <c r="B98" s="182" t="s">
        <v>220</v>
      </c>
      <c r="C98" s="172" t="s">
        <v>221</v>
      </c>
    </row>
    <row r="99" spans="1:3" x14ac:dyDescent="0.2">
      <c r="A99" s="172" t="s">
        <v>222</v>
      </c>
      <c r="B99" s="182" t="s">
        <v>223</v>
      </c>
      <c r="C99" s="172" t="s">
        <v>224</v>
      </c>
    </row>
    <row r="100" spans="1:3" x14ac:dyDescent="0.2">
      <c r="A100" s="150"/>
      <c r="B100" s="182"/>
      <c r="C100" s="171"/>
    </row>
    <row r="101" spans="1:3" x14ac:dyDescent="0.2">
      <c r="A101" s="169" t="s">
        <v>225</v>
      </c>
      <c r="B101" s="182"/>
      <c r="C101" s="171"/>
    </row>
    <row r="102" spans="1:3" x14ac:dyDescent="0.2">
      <c r="A102" s="172" t="s">
        <v>210</v>
      </c>
      <c r="B102" s="182" t="s">
        <v>226</v>
      </c>
      <c r="C102" s="172" t="s">
        <v>227</v>
      </c>
    </row>
    <row r="103" spans="1:3" x14ac:dyDescent="0.2">
      <c r="A103" s="168" t="s">
        <v>213</v>
      </c>
      <c r="B103" s="182" t="s">
        <v>228</v>
      </c>
      <c r="C103" s="172" t="s">
        <v>229</v>
      </c>
    </row>
    <row r="104" spans="1:3" x14ac:dyDescent="0.2">
      <c r="A104" s="168" t="s">
        <v>216</v>
      </c>
      <c r="B104" s="182" t="s">
        <v>230</v>
      </c>
      <c r="C104" s="172" t="s">
        <v>231</v>
      </c>
    </row>
    <row r="105" spans="1:3" x14ac:dyDescent="0.2">
      <c r="A105" s="172" t="s">
        <v>232</v>
      </c>
      <c r="B105" s="182" t="s">
        <v>233</v>
      </c>
      <c r="C105" s="172" t="s">
        <v>234</v>
      </c>
    </row>
    <row r="106" spans="1:3" x14ac:dyDescent="0.2">
      <c r="A106" s="172" t="s">
        <v>235</v>
      </c>
      <c r="B106" s="182" t="s">
        <v>236</v>
      </c>
      <c r="C106" s="172" t="s">
        <v>237</v>
      </c>
    </row>
    <row r="107" spans="1:3" x14ac:dyDescent="0.2">
      <c r="A107" s="150"/>
      <c r="B107" s="170"/>
      <c r="C107" s="171"/>
    </row>
    <row r="108" spans="1:3" x14ac:dyDescent="0.2">
      <c r="A108" s="169" t="s">
        <v>238</v>
      </c>
      <c r="B108" s="170"/>
      <c r="C108" s="171"/>
    </row>
    <row r="109" spans="1:3" x14ac:dyDescent="0.2">
      <c r="A109" s="172" t="s">
        <v>210</v>
      </c>
      <c r="B109" s="172" t="s">
        <v>239</v>
      </c>
      <c r="C109" s="172" t="s">
        <v>240</v>
      </c>
    </row>
    <row r="110" spans="1:3" x14ac:dyDescent="0.2">
      <c r="A110" s="172" t="s">
        <v>241</v>
      </c>
      <c r="B110" s="172" t="s">
        <v>242</v>
      </c>
      <c r="C110" s="172" t="s">
        <v>243</v>
      </c>
    </row>
    <row r="111" spans="1:3" x14ac:dyDescent="0.2">
      <c r="A111" s="168" t="s">
        <v>244</v>
      </c>
      <c r="B111" s="172" t="s">
        <v>245</v>
      </c>
      <c r="C111" s="172" t="s">
        <v>246</v>
      </c>
    </row>
    <row r="112" spans="1:3" x14ac:dyDescent="0.2">
      <c r="A112" s="168" t="s">
        <v>247</v>
      </c>
      <c r="B112" s="172" t="s">
        <v>248</v>
      </c>
      <c r="C112" s="172" t="s">
        <v>249</v>
      </c>
    </row>
    <row r="113" spans="1:3" x14ac:dyDescent="0.2">
      <c r="A113" s="168" t="s">
        <v>250</v>
      </c>
      <c r="B113" s="172" t="s">
        <v>251</v>
      </c>
      <c r="C113" s="172" t="s">
        <v>252</v>
      </c>
    </row>
    <row r="114" spans="1:3" x14ac:dyDescent="0.2">
      <c r="A114" s="168" t="s">
        <v>253</v>
      </c>
      <c r="B114" s="186" t="s">
        <v>254</v>
      </c>
      <c r="C114" s="172" t="s">
        <v>255</v>
      </c>
    </row>
    <row r="115" spans="1:3" x14ac:dyDescent="0.2">
      <c r="A115" s="172" t="s">
        <v>232</v>
      </c>
      <c r="B115" s="172" t="s">
        <v>256</v>
      </c>
      <c r="C115" s="172" t="s">
        <v>221</v>
      </c>
    </row>
    <row r="116" spans="1:3" x14ac:dyDescent="0.2">
      <c r="A116" s="172" t="s">
        <v>222</v>
      </c>
      <c r="B116" s="172" t="s">
        <v>257</v>
      </c>
      <c r="C116" s="172" t="s">
        <v>224</v>
      </c>
    </row>
    <row r="117" spans="1:3" x14ac:dyDescent="0.2">
      <c r="A117" s="150"/>
      <c r="B117" s="170"/>
      <c r="C117" s="171"/>
    </row>
    <row r="118" spans="1:3" x14ac:dyDescent="0.2">
      <c r="A118" s="169" t="s">
        <v>258</v>
      </c>
      <c r="B118" s="170"/>
      <c r="C118" s="171"/>
    </row>
    <row r="119" spans="1:3" x14ac:dyDescent="0.2">
      <c r="A119" s="172" t="s">
        <v>259</v>
      </c>
      <c r="B119" s="172" t="s">
        <v>260</v>
      </c>
      <c r="C119" s="172" t="s">
        <v>261</v>
      </c>
    </row>
    <row r="120" spans="1:3" x14ac:dyDescent="0.2">
      <c r="A120" s="172" t="s">
        <v>262</v>
      </c>
      <c r="B120" s="172" t="s">
        <v>263</v>
      </c>
      <c r="C120" s="172" t="s">
        <v>264</v>
      </c>
    </row>
    <row r="121" spans="1:3" x14ac:dyDescent="0.2">
      <c r="A121" s="168" t="s">
        <v>244</v>
      </c>
      <c r="B121" s="172" t="s">
        <v>265</v>
      </c>
      <c r="C121" s="172" t="s">
        <v>246</v>
      </c>
    </row>
    <row r="122" spans="1:3" x14ac:dyDescent="0.2">
      <c r="A122" s="168" t="s">
        <v>213</v>
      </c>
      <c r="B122" s="172" t="s">
        <v>266</v>
      </c>
      <c r="C122" s="172" t="s">
        <v>229</v>
      </c>
    </row>
    <row r="123" spans="1:3" x14ac:dyDescent="0.2">
      <c r="A123" s="168" t="s">
        <v>216</v>
      </c>
      <c r="B123" s="172" t="s">
        <v>267</v>
      </c>
      <c r="C123" s="172" t="s">
        <v>231</v>
      </c>
    </row>
    <row r="124" spans="1:3" x14ac:dyDescent="0.2">
      <c r="A124" s="168" t="s">
        <v>253</v>
      </c>
      <c r="B124" s="172" t="s">
        <v>268</v>
      </c>
      <c r="C124" s="172" t="s">
        <v>255</v>
      </c>
    </row>
    <row r="125" spans="1:3" x14ac:dyDescent="0.2">
      <c r="A125" s="172" t="s">
        <v>232</v>
      </c>
      <c r="B125" s="172" t="s">
        <v>269</v>
      </c>
      <c r="C125" s="172" t="s">
        <v>234</v>
      </c>
    </row>
    <row r="126" spans="1:3" x14ac:dyDescent="0.2">
      <c r="A126" s="172" t="s">
        <v>235</v>
      </c>
      <c r="B126" s="172" t="s">
        <v>270</v>
      </c>
      <c r="C126" s="172" t="s">
        <v>237</v>
      </c>
    </row>
    <row r="127" spans="1:3" x14ac:dyDescent="0.2">
      <c r="A127" s="150"/>
      <c r="B127" s="170"/>
      <c r="C127" s="171"/>
    </row>
    <row r="128" spans="1:3" x14ac:dyDescent="0.2">
      <c r="A128" s="169" t="s">
        <v>271</v>
      </c>
      <c r="B128" s="170"/>
      <c r="C128" s="171"/>
    </row>
    <row r="129" spans="1:3" x14ac:dyDescent="0.2">
      <c r="A129" s="172" t="s">
        <v>262</v>
      </c>
      <c r="B129" s="172" t="s">
        <v>272</v>
      </c>
      <c r="C129" s="172" t="s">
        <v>273</v>
      </c>
    </row>
    <row r="130" spans="1:3" x14ac:dyDescent="0.2">
      <c r="A130" s="172" t="s">
        <v>274</v>
      </c>
      <c r="B130" s="172" t="s">
        <v>275</v>
      </c>
      <c r="C130" s="172" t="s">
        <v>276</v>
      </c>
    </row>
    <row r="131" spans="1:3" x14ac:dyDescent="0.2">
      <c r="A131" s="172" t="s">
        <v>244</v>
      </c>
      <c r="B131" s="172" t="s">
        <v>277</v>
      </c>
      <c r="C131" s="172" t="s">
        <v>278</v>
      </c>
    </row>
    <row r="132" spans="1:3" x14ac:dyDescent="0.2">
      <c r="A132" s="168" t="s">
        <v>213</v>
      </c>
      <c r="B132" s="172" t="s">
        <v>279</v>
      </c>
      <c r="C132" s="172" t="s">
        <v>229</v>
      </c>
    </row>
    <row r="133" spans="1:3" x14ac:dyDescent="0.2">
      <c r="A133" s="168" t="s">
        <v>216</v>
      </c>
      <c r="B133" s="172" t="s">
        <v>280</v>
      </c>
      <c r="C133" s="172" t="s">
        <v>281</v>
      </c>
    </row>
    <row r="134" spans="1:3" x14ac:dyDescent="0.2">
      <c r="A134" s="168" t="s">
        <v>253</v>
      </c>
      <c r="B134" s="172" t="s">
        <v>282</v>
      </c>
      <c r="C134" s="172" t="s">
        <v>255</v>
      </c>
    </row>
    <row r="135" spans="1:3" x14ac:dyDescent="0.2">
      <c r="A135" s="172" t="s">
        <v>219</v>
      </c>
      <c r="B135" s="172" t="s">
        <v>283</v>
      </c>
      <c r="C135" s="172" t="s">
        <v>234</v>
      </c>
    </row>
    <row r="136" spans="1:3" x14ac:dyDescent="0.2">
      <c r="A136" s="172" t="s">
        <v>235</v>
      </c>
      <c r="B136" s="172" t="s">
        <v>284</v>
      </c>
      <c r="C136" s="172" t="s">
        <v>237</v>
      </c>
    </row>
    <row r="137" spans="1:3" x14ac:dyDescent="0.2">
      <c r="A137" s="150"/>
      <c r="B137" s="170"/>
      <c r="C137" s="171"/>
    </row>
    <row r="138" spans="1:3" x14ac:dyDescent="0.2">
      <c r="A138" s="169" t="s">
        <v>285</v>
      </c>
      <c r="B138" s="170"/>
      <c r="C138" s="171"/>
    </row>
    <row r="139" spans="1:3" x14ac:dyDescent="0.2">
      <c r="A139" s="172" t="s">
        <v>210</v>
      </c>
      <c r="B139" s="172" t="s">
        <v>286</v>
      </c>
      <c r="C139" s="172" t="s">
        <v>240</v>
      </c>
    </row>
    <row r="140" spans="1:3" x14ac:dyDescent="0.2">
      <c r="A140" s="168" t="s">
        <v>213</v>
      </c>
      <c r="B140" s="172" t="s">
        <v>287</v>
      </c>
      <c r="C140" s="172" t="s">
        <v>215</v>
      </c>
    </row>
    <row r="141" spans="1:3" x14ac:dyDescent="0.2">
      <c r="A141" s="168" t="s">
        <v>216</v>
      </c>
      <c r="B141" s="172" t="s">
        <v>288</v>
      </c>
      <c r="C141" s="172" t="s">
        <v>289</v>
      </c>
    </row>
    <row r="142" spans="1:3" x14ac:dyDescent="0.2">
      <c r="A142" s="172" t="s">
        <v>219</v>
      </c>
      <c r="B142" s="172" t="s">
        <v>290</v>
      </c>
      <c r="C142" s="172" t="s">
        <v>221</v>
      </c>
    </row>
    <row r="143" spans="1:3" x14ac:dyDescent="0.2">
      <c r="A143" s="172" t="s">
        <v>222</v>
      </c>
      <c r="B143" s="172" t="s">
        <v>291</v>
      </c>
      <c r="C143" s="172" t="s">
        <v>224</v>
      </c>
    </row>
    <row r="144" spans="1:3" x14ac:dyDescent="0.2">
      <c r="A144" s="187" t="s">
        <v>253</v>
      </c>
      <c r="B144" s="188" t="s">
        <v>292</v>
      </c>
      <c r="C144" s="172" t="s">
        <v>293</v>
      </c>
    </row>
    <row r="145" spans="1:5" x14ac:dyDescent="0.2">
      <c r="A145" s="73"/>
      <c r="B145" s="170"/>
      <c r="C145" s="171"/>
    </row>
    <row r="146" spans="1:5" x14ac:dyDescent="0.2">
      <c r="A146" s="73"/>
      <c r="B146" s="170"/>
      <c r="C146" s="171"/>
    </row>
    <row r="147" spans="1:5" ht="13.5" thickBot="1" x14ac:dyDescent="0.25">
      <c r="A147" s="143" t="s">
        <v>294</v>
      </c>
      <c r="B147" s="144"/>
      <c r="C147" s="145"/>
    </row>
    <row r="149" spans="1:5" ht="12" customHeight="1" x14ac:dyDescent="0.2">
      <c r="A149" s="362" t="s">
        <v>295</v>
      </c>
      <c r="B149" s="362"/>
      <c r="C149" s="362"/>
      <c r="D149" s="127"/>
      <c r="E149" s="127"/>
    </row>
    <row r="150" spans="1:5" ht="17.25" customHeight="1" x14ac:dyDescent="0.2">
      <c r="A150" s="362" t="s">
        <v>296</v>
      </c>
      <c r="B150" s="362"/>
      <c r="C150" s="362"/>
      <c r="D150" s="127"/>
      <c r="E150" s="127"/>
    </row>
    <row r="151" spans="1:5" ht="18" customHeight="1" x14ac:dyDescent="0.2">
      <c r="A151" s="363" t="s">
        <v>297</v>
      </c>
      <c r="B151" s="363"/>
      <c r="C151" s="363"/>
      <c r="D151" s="126"/>
      <c r="E151" s="126"/>
    </row>
  </sheetData>
  <mergeCells count="4">
    <mergeCell ref="A150:C150"/>
    <mergeCell ref="A151:C151"/>
    <mergeCell ref="A149:C149"/>
    <mergeCell ref="B1:D1"/>
  </mergeCells>
  <pageMargins left="0.511811023622047" right="0.35433070866141703" top="0.43307086614173201" bottom="0.35433070866141703" header="0.39370078740157499" footer="0.31496062992126"/>
  <pageSetup paperSize="9" fitToWidth="2" orientation="landscape" r:id="rId1"/>
  <headerFooter alignWithMargins="0">
    <oddFooter>&amp;L&amp;"Times New Roman,Regular"&amp;9&amp;K01+000 August 2018
&amp;F&amp;R&amp;P</oddFooter>
  </headerFooter>
  <rowBreaks count="1" manualBreakCount="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9" workbookViewId="0">
      <selection activeCell="F14" sqref="F14"/>
    </sheetView>
  </sheetViews>
  <sheetFormatPr baseColWidth="10" defaultColWidth="9.140625" defaultRowHeight="12.75" x14ac:dyDescent="0.2"/>
  <cols>
    <col min="1" max="1" width="44.5703125" bestFit="1" customWidth="1"/>
    <col min="2" max="2" width="36.42578125" bestFit="1" customWidth="1"/>
    <col min="3" max="3" width="42.140625" bestFit="1" customWidth="1"/>
    <col min="4" max="4" width="32.42578125" customWidth="1"/>
    <col min="5" max="5" width="42.85546875" bestFit="1" customWidth="1"/>
    <col min="6" max="6" width="56" customWidth="1"/>
  </cols>
  <sheetData>
    <row r="1" spans="1:6" x14ac:dyDescent="0.2">
      <c r="A1" s="115"/>
      <c r="B1" s="118"/>
      <c r="C1" s="122"/>
      <c r="D1" s="122"/>
      <c r="E1" s="122"/>
    </row>
    <row r="2" spans="1:6" x14ac:dyDescent="0.2">
      <c r="A2" s="116"/>
      <c r="B2" s="119"/>
      <c r="C2" s="123"/>
      <c r="D2" s="123"/>
      <c r="E2" s="123"/>
      <c r="F2" s="132"/>
    </row>
    <row r="3" spans="1:6" x14ac:dyDescent="0.2">
      <c r="A3" s="116"/>
      <c r="B3" s="120" t="s">
        <v>324</v>
      </c>
      <c r="C3" s="124" t="s">
        <v>325</v>
      </c>
      <c r="D3" s="124" t="s">
        <v>326</v>
      </c>
      <c r="E3" s="124" t="s">
        <v>327</v>
      </c>
    </row>
    <row r="4" spans="1:6" ht="13.5" thickBot="1" x14ac:dyDescent="0.25">
      <c r="A4" s="117"/>
      <c r="B4" s="121"/>
      <c r="C4" s="125"/>
      <c r="D4" s="125"/>
      <c r="E4" s="125"/>
    </row>
    <row r="5" spans="1:6" x14ac:dyDescent="0.2">
      <c r="A5" s="367" t="s">
        <v>328</v>
      </c>
      <c r="B5" s="86" t="s">
        <v>329</v>
      </c>
      <c r="C5" s="86" t="s">
        <v>330</v>
      </c>
      <c r="D5" s="86" t="s">
        <v>331</v>
      </c>
      <c r="E5" s="90" t="s">
        <v>332</v>
      </c>
    </row>
    <row r="6" spans="1:6" x14ac:dyDescent="0.2">
      <c r="A6" s="368"/>
      <c r="B6" s="2" t="s">
        <v>333</v>
      </c>
      <c r="C6" s="2" t="s">
        <v>334</v>
      </c>
      <c r="D6" s="2" t="s">
        <v>335</v>
      </c>
      <c r="E6" s="9" t="s">
        <v>336</v>
      </c>
    </row>
    <row r="7" spans="1:6" ht="25.5" x14ac:dyDescent="0.2">
      <c r="A7" s="368"/>
      <c r="B7" s="3" t="s">
        <v>337</v>
      </c>
      <c r="C7" s="3" t="s">
        <v>338</v>
      </c>
      <c r="D7" s="2" t="s">
        <v>339</v>
      </c>
      <c r="E7" s="95" t="s">
        <v>340</v>
      </c>
    </row>
    <row r="8" spans="1:6" ht="25.5" x14ac:dyDescent="0.2">
      <c r="A8" s="368"/>
      <c r="B8" s="85" t="s">
        <v>341</v>
      </c>
      <c r="C8" s="85" t="s">
        <v>342</v>
      </c>
      <c r="D8" s="1"/>
      <c r="E8" s="8"/>
    </row>
    <row r="9" spans="1:6" x14ac:dyDescent="0.2">
      <c r="A9" s="368"/>
      <c r="B9" s="3" t="s">
        <v>343</v>
      </c>
      <c r="C9" s="3" t="s">
        <v>343</v>
      </c>
      <c r="D9" s="1"/>
      <c r="E9" s="8"/>
    </row>
    <row r="10" spans="1:6" ht="13.5" thickBot="1" x14ac:dyDescent="0.25">
      <c r="A10" s="369"/>
      <c r="B10" s="87" t="s">
        <v>344</v>
      </c>
      <c r="C10" s="87" t="s">
        <v>344</v>
      </c>
      <c r="D10" s="88"/>
      <c r="E10" s="89"/>
    </row>
    <row r="11" spans="1:6" ht="13.5" thickBot="1" x14ac:dyDescent="0.25">
      <c r="A11" s="91"/>
      <c r="B11" s="92"/>
      <c r="C11" s="92"/>
      <c r="D11" s="93"/>
      <c r="E11" s="94"/>
    </row>
    <row r="12" spans="1:6" x14ac:dyDescent="0.2">
      <c r="A12" s="370" t="s">
        <v>345</v>
      </c>
      <c r="B12" s="86" t="s">
        <v>329</v>
      </c>
      <c r="C12" s="86" t="s">
        <v>330</v>
      </c>
      <c r="D12" s="86" t="s">
        <v>331</v>
      </c>
      <c r="E12" s="90" t="s">
        <v>332</v>
      </c>
    </row>
    <row r="13" spans="1:6" x14ac:dyDescent="0.2">
      <c r="A13" s="368"/>
      <c r="B13" s="2" t="s">
        <v>346</v>
      </c>
      <c r="C13" s="2" t="s">
        <v>347</v>
      </c>
      <c r="D13" s="2" t="s">
        <v>348</v>
      </c>
      <c r="E13" s="9" t="s">
        <v>336</v>
      </c>
    </row>
    <row r="14" spans="1:6" ht="25.5" x14ac:dyDescent="0.2">
      <c r="A14" s="368"/>
      <c r="B14" s="3" t="s">
        <v>337</v>
      </c>
      <c r="C14" s="3" t="s">
        <v>338</v>
      </c>
      <c r="D14" s="2" t="s">
        <v>339</v>
      </c>
      <c r="E14" s="95" t="s">
        <v>349</v>
      </c>
    </row>
    <row r="15" spans="1:6" ht="25.5" x14ac:dyDescent="0.2">
      <c r="A15" s="368"/>
      <c r="B15" s="85" t="s">
        <v>350</v>
      </c>
      <c r="C15" s="85" t="s">
        <v>351</v>
      </c>
      <c r="D15" s="1"/>
      <c r="E15" s="8"/>
    </row>
    <row r="16" spans="1:6" x14ac:dyDescent="0.2">
      <c r="A16" s="368"/>
      <c r="B16" s="3" t="s">
        <v>343</v>
      </c>
      <c r="C16" s="3" t="s">
        <v>343</v>
      </c>
      <c r="D16" s="1"/>
      <c r="E16" s="8"/>
    </row>
    <row r="17" spans="1:6" ht="13.5" thickBot="1" x14ac:dyDescent="0.25">
      <c r="A17" s="369"/>
      <c r="B17" s="87" t="s">
        <v>352</v>
      </c>
      <c r="C17" s="87" t="s">
        <v>353</v>
      </c>
      <c r="D17" s="88"/>
      <c r="E17" s="89"/>
    </row>
    <row r="18" spans="1:6" ht="13.5" thickBot="1" x14ac:dyDescent="0.25">
      <c r="A18" s="91"/>
      <c r="B18" s="92"/>
      <c r="C18" s="92"/>
      <c r="D18" s="93"/>
      <c r="E18" s="94"/>
    </row>
    <row r="19" spans="1:6" ht="25.5" x14ac:dyDescent="0.2">
      <c r="A19" s="370" t="s">
        <v>354</v>
      </c>
      <c r="B19" s="86" t="s">
        <v>329</v>
      </c>
      <c r="C19" s="86" t="s">
        <v>330</v>
      </c>
      <c r="D19" s="86" t="s">
        <v>355</v>
      </c>
      <c r="E19" s="98" t="s">
        <v>356</v>
      </c>
    </row>
    <row r="20" spans="1:6" ht="25.5" x14ac:dyDescent="0.2">
      <c r="A20" s="368"/>
      <c r="B20" s="2" t="s">
        <v>357</v>
      </c>
      <c r="C20" s="2" t="s">
        <v>358</v>
      </c>
      <c r="D20" s="2" t="s">
        <v>348</v>
      </c>
      <c r="E20" s="95" t="s">
        <v>359</v>
      </c>
    </row>
    <row r="21" spans="1:6" ht="25.5" x14ac:dyDescent="0.2">
      <c r="A21" s="368"/>
      <c r="B21" s="3" t="s">
        <v>337</v>
      </c>
      <c r="C21" s="3" t="s">
        <v>338</v>
      </c>
      <c r="D21" s="2" t="s">
        <v>339</v>
      </c>
      <c r="E21" s="95" t="s">
        <v>360</v>
      </c>
    </row>
    <row r="22" spans="1:6" ht="25.5" x14ac:dyDescent="0.2">
      <c r="A22" s="368"/>
      <c r="B22" s="85" t="s">
        <v>361</v>
      </c>
      <c r="C22" s="85" t="s">
        <v>351</v>
      </c>
      <c r="D22" s="1"/>
      <c r="E22" s="8"/>
    </row>
    <row r="23" spans="1:6" x14ac:dyDescent="0.2">
      <c r="A23" s="368"/>
      <c r="B23" s="3" t="s">
        <v>343</v>
      </c>
      <c r="C23" s="3" t="s">
        <v>343</v>
      </c>
      <c r="D23" s="1"/>
      <c r="E23" s="8"/>
    </row>
    <row r="24" spans="1:6" ht="13.5" thickBot="1" x14ac:dyDescent="0.25">
      <c r="A24" s="369"/>
      <c r="B24" s="87" t="s">
        <v>353</v>
      </c>
      <c r="C24" s="87" t="s">
        <v>353</v>
      </c>
      <c r="D24" s="88"/>
      <c r="E24" s="89"/>
    </row>
    <row r="25" spans="1:6" ht="13.5" thickBot="1" x14ac:dyDescent="0.25">
      <c r="A25" s="100"/>
      <c r="B25" s="101"/>
      <c r="C25" s="101"/>
      <c r="D25" s="102"/>
      <c r="E25" s="103"/>
    </row>
    <row r="26" spans="1:6" ht="13.5" thickBot="1" x14ac:dyDescent="0.25"/>
    <row r="27" spans="1:6" ht="38.25" customHeight="1" thickBot="1" x14ac:dyDescent="0.25">
      <c r="A27" s="128" t="s">
        <v>362</v>
      </c>
      <c r="B27" s="371" t="s">
        <v>363</v>
      </c>
      <c r="C27" s="372"/>
      <c r="D27" s="129" t="s">
        <v>364</v>
      </c>
      <c r="E27" s="130" t="s">
        <v>364</v>
      </c>
      <c r="F27" s="133"/>
    </row>
    <row r="28" spans="1:6" ht="13.5" thickBot="1" x14ac:dyDescent="0.25">
      <c r="F28" s="132"/>
    </row>
    <row r="29" spans="1:6" ht="90" thickBot="1" x14ac:dyDescent="0.25">
      <c r="A29" s="100" t="s">
        <v>365</v>
      </c>
      <c r="B29" s="373" t="s">
        <v>366</v>
      </c>
      <c r="C29" s="374"/>
      <c r="D29" s="153" t="s">
        <v>367</v>
      </c>
      <c r="E29" s="134" t="s">
        <v>368</v>
      </c>
      <c r="F29" s="133"/>
    </row>
    <row r="30" spans="1:6" x14ac:dyDescent="0.2">
      <c r="F30" s="132"/>
    </row>
    <row r="31" spans="1:6" x14ac:dyDescent="0.2">
      <c r="A31" s="96" t="s">
        <v>369</v>
      </c>
      <c r="F31" s="132"/>
    </row>
    <row r="32" spans="1:6" x14ac:dyDescent="0.2">
      <c r="A32" s="96" t="s">
        <v>370</v>
      </c>
      <c r="F32" s="132"/>
    </row>
    <row r="33" spans="6:6" x14ac:dyDescent="0.2">
      <c r="F33" s="7"/>
    </row>
    <row r="34" spans="6:6" ht="13.5" thickBot="1" x14ac:dyDescent="0.25">
      <c r="F34" s="7"/>
    </row>
  </sheetData>
  <mergeCells count="5">
    <mergeCell ref="A5:A10"/>
    <mergeCell ref="A12:A17"/>
    <mergeCell ref="A19:A24"/>
    <mergeCell ref="B27:C27"/>
    <mergeCell ref="B29:C29"/>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topLeftCell="A77" workbookViewId="0">
      <selection activeCell="D118" sqref="D118"/>
    </sheetView>
  </sheetViews>
  <sheetFormatPr baseColWidth="10" defaultColWidth="9.140625" defaultRowHeight="12.75" x14ac:dyDescent="0.2"/>
  <cols>
    <col min="1" max="1" width="51.85546875" customWidth="1"/>
    <col min="2" max="2" width="19" customWidth="1"/>
    <col min="3" max="5" width="16.5703125" bestFit="1" customWidth="1"/>
    <col min="6" max="6" width="15.85546875" customWidth="1"/>
    <col min="7" max="7" width="82.42578125" customWidth="1"/>
  </cols>
  <sheetData>
    <row r="1" spans="1:7" ht="63.75" thickBot="1" x14ac:dyDescent="0.25">
      <c r="A1" s="136" t="s">
        <v>371</v>
      </c>
      <c r="B1" s="137" t="s">
        <v>372</v>
      </c>
      <c r="C1" s="377" t="s">
        <v>373</v>
      </c>
      <c r="D1" s="378"/>
      <c r="E1" s="378"/>
      <c r="F1" s="379"/>
      <c r="G1" s="132"/>
    </row>
    <row r="2" spans="1:7" x14ac:dyDescent="0.2">
      <c r="G2" s="132"/>
    </row>
    <row r="3" spans="1:7" ht="28.5" x14ac:dyDescent="0.2">
      <c r="A3" s="10" t="s">
        <v>82</v>
      </c>
      <c r="B3" s="150" t="s">
        <v>374</v>
      </c>
      <c r="C3" s="150" t="s">
        <v>375</v>
      </c>
      <c r="D3" s="150" t="s">
        <v>376</v>
      </c>
      <c r="E3" s="150" t="s">
        <v>377</v>
      </c>
      <c r="F3" s="151" t="s">
        <v>378</v>
      </c>
      <c r="G3" s="152"/>
    </row>
    <row r="4" spans="1:7" ht="26.25" customHeight="1" x14ac:dyDescent="0.2">
      <c r="A4" s="6" t="s">
        <v>379</v>
      </c>
      <c r="B4" s="99" t="e">
        <f>SUM(B72,B81,B91,B113)*10%</f>
        <v>#REF!</v>
      </c>
      <c r="C4" s="99" t="e">
        <f>SUM(C72,C81,C91,C113)*10%</f>
        <v>#REF!</v>
      </c>
      <c r="D4" s="99">
        <f>SUM(D72,D81,D91,D113)*10%</f>
        <v>0</v>
      </c>
      <c r="E4" s="99">
        <f>SUM(E72,E81,E91,E113)*10%</f>
        <v>0</v>
      </c>
      <c r="F4" s="99" t="e">
        <f>SUBTOTAL(9,B4:E4)</f>
        <v>#REF!</v>
      </c>
      <c r="G4" s="132"/>
    </row>
    <row r="5" spans="1:7" x14ac:dyDescent="0.2">
      <c r="A5" s="146" t="s">
        <v>84</v>
      </c>
      <c r="B5" s="147" t="e">
        <f>SUBTOTAL(9,B4)</f>
        <v>#REF!</v>
      </c>
      <c r="C5" s="147" t="e">
        <f>SUBTOTAL(9,C4)</f>
        <v>#REF!</v>
      </c>
      <c r="D5" s="147">
        <f>SUBTOTAL(9,D4)</f>
        <v>0</v>
      </c>
      <c r="E5" s="147">
        <f>SUBTOTAL(9,E4)</f>
        <v>0</v>
      </c>
      <c r="F5" s="147">
        <f>SUBTOTAL(9,F4)</f>
        <v>0</v>
      </c>
      <c r="G5" s="132"/>
    </row>
    <row r="6" spans="1:7" x14ac:dyDescent="0.2">
      <c r="A6" s="107"/>
      <c r="B6" s="108"/>
      <c r="C6" s="108"/>
      <c r="D6" s="108"/>
      <c r="E6" s="108"/>
      <c r="F6" s="108"/>
      <c r="G6" s="132"/>
    </row>
    <row r="7" spans="1:7" x14ac:dyDescent="0.2">
      <c r="G7" s="7"/>
    </row>
    <row r="8" spans="1:7" ht="28.5" x14ac:dyDescent="0.2">
      <c r="A8" s="10" t="s">
        <v>380</v>
      </c>
      <c r="B8" s="150" t="s">
        <v>374</v>
      </c>
      <c r="C8" s="150" t="s">
        <v>375</v>
      </c>
      <c r="D8" s="150" t="s">
        <v>376</v>
      </c>
      <c r="E8" s="150" t="s">
        <v>377</v>
      </c>
      <c r="F8" s="151" t="s">
        <v>378</v>
      </c>
      <c r="G8" s="7"/>
    </row>
    <row r="9" spans="1:7" x14ac:dyDescent="0.2">
      <c r="A9" s="6" t="s">
        <v>86</v>
      </c>
      <c r="B9" s="99"/>
      <c r="C9" s="99"/>
      <c r="D9" s="99"/>
      <c r="E9" s="99"/>
      <c r="F9" s="99">
        <f>SUBTOTAL(9,B9:E9)</f>
        <v>0</v>
      </c>
    </row>
    <row r="10" spans="1:7" x14ac:dyDescent="0.2">
      <c r="A10" s="6" t="s">
        <v>87</v>
      </c>
      <c r="B10" s="99"/>
      <c r="C10" s="99"/>
      <c r="D10" s="99"/>
      <c r="E10" s="99"/>
      <c r="F10" s="99">
        <f>SUBTOTAL(9,B10:E10)</f>
        <v>0</v>
      </c>
    </row>
    <row r="11" spans="1:7" ht="15" x14ac:dyDescent="0.25">
      <c r="A11" s="154" t="s">
        <v>88</v>
      </c>
      <c r="B11" s="99"/>
      <c r="C11" s="99"/>
      <c r="D11" s="99"/>
      <c r="E11" s="99"/>
      <c r="F11" s="99"/>
    </row>
    <row r="12" spans="1:7" x14ac:dyDescent="0.2">
      <c r="A12" s="155" t="s">
        <v>89</v>
      </c>
      <c r="B12" s="99">
        <f>'1. Rapport financier'!E10</f>
        <v>760</v>
      </c>
      <c r="C12" s="99"/>
      <c r="D12" s="99"/>
      <c r="E12" s="99"/>
      <c r="F12" s="99"/>
    </row>
    <row r="13" spans="1:7" x14ac:dyDescent="0.2">
      <c r="A13" s="168" t="s">
        <v>92</v>
      </c>
      <c r="B13" s="99" t="e">
        <f>'1. Rapport financier'!#REF!</f>
        <v>#REF!</v>
      </c>
      <c r="C13" s="99"/>
      <c r="D13" s="99"/>
      <c r="E13" s="99"/>
      <c r="F13" s="99"/>
    </row>
    <row r="14" spans="1:7" x14ac:dyDescent="0.2">
      <c r="A14" s="168" t="s">
        <v>95</v>
      </c>
      <c r="B14" s="99" t="e">
        <f>'1. Rapport financier'!#REF!</f>
        <v>#REF!</v>
      </c>
      <c r="C14" s="99"/>
      <c r="D14" s="99"/>
      <c r="E14" s="99"/>
      <c r="F14" s="99"/>
    </row>
    <row r="15" spans="1:7" x14ac:dyDescent="0.2">
      <c r="A15" s="168" t="s">
        <v>97</v>
      </c>
      <c r="B15" s="99" t="e">
        <f>'1. Rapport financier'!#REF!</f>
        <v>#REF!</v>
      </c>
      <c r="C15" s="99"/>
      <c r="D15" s="99"/>
      <c r="E15" s="99"/>
      <c r="F15" s="99"/>
    </row>
    <row r="16" spans="1:7" x14ac:dyDescent="0.2">
      <c r="A16" s="168" t="s">
        <v>100</v>
      </c>
      <c r="B16" s="99" t="e">
        <f>'1. Rapport financier'!#REF!</f>
        <v>#REF!</v>
      </c>
      <c r="C16" s="99"/>
      <c r="D16" s="99"/>
      <c r="E16" s="99"/>
      <c r="F16" s="99"/>
    </row>
    <row r="17" spans="1:6" x14ac:dyDescent="0.2">
      <c r="A17" s="183" t="s">
        <v>101</v>
      </c>
      <c r="B17" s="99" t="e">
        <f>'1. Rapport financier'!#REF!</f>
        <v>#REF!</v>
      </c>
      <c r="C17" s="99"/>
      <c r="D17" s="99"/>
      <c r="E17" s="99"/>
      <c r="F17" s="99"/>
    </row>
    <row r="18" spans="1:6" x14ac:dyDescent="0.2">
      <c r="A18" s="6"/>
      <c r="B18" s="99"/>
      <c r="C18" s="99"/>
      <c r="D18" s="99"/>
      <c r="E18" s="99"/>
      <c r="F18" s="99"/>
    </row>
    <row r="19" spans="1:6" ht="15" x14ac:dyDescent="0.25">
      <c r="A19" s="160" t="s">
        <v>104</v>
      </c>
      <c r="B19" s="99"/>
      <c r="C19" s="99"/>
      <c r="D19" s="99"/>
      <c r="E19" s="99"/>
      <c r="F19" s="99"/>
    </row>
    <row r="20" spans="1:6" x14ac:dyDescent="0.2">
      <c r="A20" s="168" t="s">
        <v>105</v>
      </c>
      <c r="B20" s="99" t="e">
        <f>'1. Rapport financier'!#REF!</f>
        <v>#REF!</v>
      </c>
      <c r="C20" s="99"/>
      <c r="D20" s="99"/>
      <c r="E20" s="99"/>
      <c r="F20" s="99"/>
    </row>
    <row r="21" spans="1:6" ht="15" x14ac:dyDescent="0.25">
      <c r="A21" s="163" t="s">
        <v>108</v>
      </c>
      <c r="B21" s="99" t="e">
        <f>'1. Rapport financier'!#REF!</f>
        <v>#REF!</v>
      </c>
      <c r="C21" s="99"/>
      <c r="D21" s="99"/>
      <c r="E21" s="99"/>
      <c r="F21" s="99"/>
    </row>
    <row r="22" spans="1:6" ht="15" x14ac:dyDescent="0.25">
      <c r="A22" s="163" t="s">
        <v>110</v>
      </c>
      <c r="B22" s="99" t="e">
        <f>'1. Rapport financier'!#REF!</f>
        <v>#REF!</v>
      </c>
      <c r="C22" s="99"/>
      <c r="D22" s="99"/>
      <c r="E22" s="99"/>
      <c r="F22" s="99"/>
    </row>
    <row r="23" spans="1:6" x14ac:dyDescent="0.2">
      <c r="A23" s="168" t="s">
        <v>112</v>
      </c>
      <c r="B23" s="99" t="e">
        <f>'1. Rapport financier'!#REF!</f>
        <v>#REF!</v>
      </c>
      <c r="C23" s="99"/>
      <c r="D23" s="99"/>
      <c r="E23" s="99"/>
      <c r="F23" s="99"/>
    </row>
    <row r="24" spans="1:6" x14ac:dyDescent="0.2">
      <c r="A24" s="184" t="s">
        <v>113</v>
      </c>
      <c r="B24" s="99" t="e">
        <f>'1. Rapport financier'!#REF!</f>
        <v>#REF!</v>
      </c>
      <c r="C24" s="99"/>
      <c r="D24" s="99"/>
      <c r="E24" s="99"/>
      <c r="F24" s="99"/>
    </row>
    <row r="25" spans="1:6" x14ac:dyDescent="0.2">
      <c r="A25" s="185" t="s">
        <v>116</v>
      </c>
      <c r="B25" s="99" t="e">
        <f>'1. Rapport financier'!#REF!</f>
        <v>#REF!</v>
      </c>
      <c r="C25" s="99"/>
      <c r="D25" s="99"/>
      <c r="E25" s="99"/>
      <c r="F25" s="99"/>
    </row>
    <row r="26" spans="1:6" x14ac:dyDescent="0.2">
      <c r="A26" s="166" t="s">
        <v>118</v>
      </c>
      <c r="B26" s="99" t="e">
        <f>'1. Rapport financier'!#REF!</f>
        <v>#REF!</v>
      </c>
      <c r="C26" s="99"/>
      <c r="D26" s="99"/>
      <c r="E26" s="99"/>
      <c r="F26" s="99"/>
    </row>
    <row r="27" spans="1:6" x14ac:dyDescent="0.2">
      <c r="A27" s="166" t="s">
        <v>119</v>
      </c>
      <c r="B27" s="99" t="e">
        <f>'1. Rapport financier'!#REF!</f>
        <v>#REF!</v>
      </c>
      <c r="C27" s="99"/>
      <c r="D27" s="99"/>
      <c r="E27" s="99"/>
      <c r="F27" s="99"/>
    </row>
    <row r="28" spans="1:6" x14ac:dyDescent="0.2">
      <c r="A28" s="166" t="s">
        <v>122</v>
      </c>
      <c r="B28" s="99" t="e">
        <f>'1. Rapport financier'!#REF!</f>
        <v>#REF!</v>
      </c>
      <c r="C28" s="99"/>
      <c r="D28" s="99"/>
      <c r="E28" s="99"/>
      <c r="F28" s="99"/>
    </row>
    <row r="29" spans="1:6" x14ac:dyDescent="0.2">
      <c r="A29" s="166" t="s">
        <v>123</v>
      </c>
      <c r="B29" s="99" t="e">
        <f>'1. Rapport financier'!#REF!</f>
        <v>#REF!</v>
      </c>
      <c r="C29" s="99"/>
      <c r="D29" s="99"/>
      <c r="E29" s="99"/>
      <c r="F29" s="99"/>
    </row>
    <row r="30" spans="1:6" x14ac:dyDescent="0.2">
      <c r="A30" s="166" t="s">
        <v>124</v>
      </c>
      <c r="B30" s="99" t="e">
        <f>'1. Rapport financier'!#REF!</f>
        <v>#REF!</v>
      </c>
      <c r="C30" s="99"/>
      <c r="D30" s="99"/>
      <c r="E30" s="99"/>
      <c r="F30" s="99"/>
    </row>
    <row r="31" spans="1:6" ht="15" x14ac:dyDescent="0.25">
      <c r="A31" s="167" t="s">
        <v>125</v>
      </c>
      <c r="B31" s="99" t="e">
        <f>'1. Rapport financier'!#REF!</f>
        <v>#REF!</v>
      </c>
      <c r="C31" s="99"/>
      <c r="D31" s="99"/>
      <c r="E31" s="99"/>
      <c r="F31" s="99"/>
    </row>
    <row r="32" spans="1:6" x14ac:dyDescent="0.2">
      <c r="A32" s="6"/>
      <c r="B32" s="99"/>
      <c r="C32" s="99"/>
      <c r="D32" s="99"/>
      <c r="E32" s="99"/>
      <c r="F32" s="99"/>
    </row>
    <row r="33" spans="1:6" ht="16.5" customHeight="1" x14ac:dyDescent="0.2">
      <c r="A33" s="6" t="s">
        <v>381</v>
      </c>
      <c r="B33" s="99"/>
      <c r="C33" s="99"/>
      <c r="D33" s="99"/>
      <c r="E33" s="99"/>
      <c r="F33" s="99">
        <f>SUBTOTAL(9,B33:E33)</f>
        <v>0</v>
      </c>
    </row>
    <row r="34" spans="1:6" ht="16.5" customHeight="1" x14ac:dyDescent="0.25">
      <c r="A34" s="161" t="s">
        <v>88</v>
      </c>
      <c r="B34" s="99"/>
      <c r="C34" s="99"/>
      <c r="D34" s="99"/>
      <c r="E34" s="99"/>
      <c r="F34" s="99"/>
    </row>
    <row r="35" spans="1:6" ht="16.5" customHeight="1" x14ac:dyDescent="0.2">
      <c r="A35" s="168" t="s">
        <v>129</v>
      </c>
      <c r="B35" s="99" t="e">
        <f>'1. Rapport financier'!#REF!</f>
        <v>#REF!</v>
      </c>
      <c r="C35" s="99"/>
      <c r="D35" s="99"/>
      <c r="E35" s="99"/>
      <c r="F35" s="99"/>
    </row>
    <row r="36" spans="1:6" ht="16.5" customHeight="1" x14ac:dyDescent="0.2">
      <c r="A36" s="168" t="s">
        <v>132</v>
      </c>
      <c r="B36" s="99" t="e">
        <f>'1. Rapport financier'!#REF!</f>
        <v>#REF!</v>
      </c>
      <c r="C36" s="99"/>
      <c r="D36" s="99"/>
      <c r="E36" s="99"/>
      <c r="F36" s="99"/>
    </row>
    <row r="37" spans="1:6" ht="16.5" customHeight="1" x14ac:dyDescent="0.2">
      <c r="A37" s="6"/>
      <c r="B37" s="99"/>
      <c r="C37" s="99"/>
      <c r="D37" s="99"/>
      <c r="E37" s="99"/>
      <c r="F37" s="99"/>
    </row>
    <row r="38" spans="1:6" ht="16.5" customHeight="1" x14ac:dyDescent="0.25">
      <c r="A38" s="160" t="s">
        <v>104</v>
      </c>
      <c r="B38" s="99"/>
      <c r="C38" s="99"/>
      <c r="D38" s="99"/>
      <c r="E38" s="99"/>
      <c r="F38" s="99"/>
    </row>
    <row r="39" spans="1:6" ht="16.5" customHeight="1" x14ac:dyDescent="0.2">
      <c r="A39" s="168" t="s">
        <v>133</v>
      </c>
      <c r="B39" s="99" t="e">
        <f>'1. Rapport financier'!#REF!</f>
        <v>#REF!</v>
      </c>
      <c r="C39" s="99"/>
      <c r="D39" s="99"/>
      <c r="E39" s="99"/>
      <c r="F39" s="99"/>
    </row>
    <row r="40" spans="1:6" ht="16.5" customHeight="1" x14ac:dyDescent="0.2">
      <c r="A40" s="168" t="s">
        <v>135</v>
      </c>
      <c r="B40" s="99" t="e">
        <f>'1. Rapport financier'!#REF!</f>
        <v>#REF!</v>
      </c>
      <c r="C40" s="99"/>
      <c r="D40" s="99"/>
      <c r="E40" s="99"/>
      <c r="F40" s="99"/>
    </row>
    <row r="41" spans="1:6" ht="16.5" customHeight="1" x14ac:dyDescent="0.2">
      <c r="A41" s="115" t="s">
        <v>137</v>
      </c>
      <c r="B41" s="99" t="e">
        <f>'1. Rapport financier'!#REF!</f>
        <v>#REF!</v>
      </c>
      <c r="C41" s="99"/>
      <c r="D41" s="99"/>
      <c r="E41" s="99"/>
      <c r="F41" s="99"/>
    </row>
    <row r="42" spans="1:6" ht="16.5" customHeight="1" x14ac:dyDescent="0.2">
      <c r="A42" s="1" t="s">
        <v>140</v>
      </c>
      <c r="B42" s="99" t="e">
        <f>'1. Rapport financier'!#REF!</f>
        <v>#REF!</v>
      </c>
      <c r="C42" s="99"/>
      <c r="D42" s="99"/>
      <c r="E42" s="99"/>
      <c r="F42" s="99"/>
    </row>
    <row r="43" spans="1:6" ht="16.5" customHeight="1" x14ac:dyDescent="0.2">
      <c r="A43" s="168" t="s">
        <v>142</v>
      </c>
      <c r="B43" s="99" t="e">
        <f>'1. Rapport financier'!#REF!</f>
        <v>#REF!</v>
      </c>
      <c r="C43" s="99"/>
      <c r="D43" s="99"/>
      <c r="E43" s="99"/>
      <c r="F43" s="99"/>
    </row>
    <row r="44" spans="1:6" ht="16.5" customHeight="1" x14ac:dyDescent="0.2">
      <c r="A44" s="168" t="s">
        <v>145</v>
      </c>
      <c r="B44" s="99" t="e">
        <f>'1. Rapport financier'!#REF!</f>
        <v>#REF!</v>
      </c>
      <c r="C44" s="99"/>
      <c r="D44" s="99"/>
      <c r="E44" s="99"/>
      <c r="F44" s="99"/>
    </row>
    <row r="45" spans="1:6" ht="16.5" customHeight="1" x14ac:dyDescent="0.2">
      <c r="A45" s="117" t="s">
        <v>146</v>
      </c>
      <c r="B45" s="99" t="e">
        <f>'1. Rapport financier'!#REF!</f>
        <v>#REF!</v>
      </c>
      <c r="C45" s="99"/>
      <c r="D45" s="99"/>
      <c r="E45" s="99"/>
      <c r="F45" s="99"/>
    </row>
    <row r="46" spans="1:6" ht="16.5" customHeight="1" x14ac:dyDescent="0.2">
      <c r="A46" s="168" t="s">
        <v>149</v>
      </c>
      <c r="B46" s="99" t="e">
        <f>'1. Rapport financier'!#REF!</f>
        <v>#REF!</v>
      </c>
      <c r="C46" s="99"/>
      <c r="D46" s="99"/>
      <c r="E46" s="99"/>
      <c r="F46" s="99"/>
    </row>
    <row r="47" spans="1:6" ht="16.5" customHeight="1" x14ac:dyDescent="0.2">
      <c r="A47" s="6"/>
      <c r="B47" s="99"/>
      <c r="C47" s="99"/>
      <c r="D47" s="99"/>
      <c r="E47" s="99"/>
      <c r="F47" s="99"/>
    </row>
    <row r="48" spans="1:6" ht="13.5" customHeight="1" x14ac:dyDescent="0.2">
      <c r="A48" s="6" t="s">
        <v>382</v>
      </c>
      <c r="B48" s="99"/>
      <c r="C48" s="99"/>
      <c r="D48" s="99"/>
      <c r="E48" s="99"/>
      <c r="F48" s="99">
        <f>SUBTOTAL(9,B48:E48)</f>
        <v>0</v>
      </c>
    </row>
    <row r="49" spans="1:6" ht="13.5" customHeight="1" x14ac:dyDescent="0.25">
      <c r="A49" s="160" t="s">
        <v>104</v>
      </c>
      <c r="B49" s="99"/>
      <c r="C49" s="99"/>
      <c r="D49" s="99"/>
      <c r="E49" s="99"/>
      <c r="F49" s="99"/>
    </row>
    <row r="50" spans="1:6" ht="13.5" customHeight="1" x14ac:dyDescent="0.2">
      <c r="A50" s="168" t="s">
        <v>152</v>
      </c>
      <c r="B50" s="99" t="e">
        <f>'1. Rapport financier'!#REF!</f>
        <v>#REF!</v>
      </c>
      <c r="C50" s="99"/>
      <c r="D50" s="99"/>
      <c r="E50" s="99"/>
      <c r="F50" s="99"/>
    </row>
    <row r="51" spans="1:6" ht="13.5" customHeight="1" x14ac:dyDescent="0.2">
      <c r="A51" s="168" t="s">
        <v>155</v>
      </c>
      <c r="B51" s="99" t="e">
        <f>'1. Rapport financier'!#REF!</f>
        <v>#REF!</v>
      </c>
      <c r="C51" s="99"/>
      <c r="D51" s="99"/>
      <c r="E51" s="99"/>
      <c r="F51" s="99"/>
    </row>
    <row r="52" spans="1:6" ht="13.5" customHeight="1" x14ac:dyDescent="0.2">
      <c r="A52" s="168" t="s">
        <v>156</v>
      </c>
      <c r="B52" s="99" t="e">
        <f>'1. Rapport financier'!#REF!</f>
        <v>#REF!</v>
      </c>
      <c r="C52" s="99"/>
      <c r="D52" s="99"/>
      <c r="E52" s="99"/>
      <c r="F52" s="99"/>
    </row>
    <row r="53" spans="1:6" ht="13.5" customHeight="1" x14ac:dyDescent="0.2">
      <c r="A53" s="168" t="s">
        <v>157</v>
      </c>
      <c r="B53" s="99" t="e">
        <f>'1. Rapport financier'!#REF!</f>
        <v>#REF!</v>
      </c>
      <c r="C53" s="99"/>
      <c r="D53" s="99"/>
      <c r="E53" s="99"/>
      <c r="F53" s="99"/>
    </row>
    <row r="54" spans="1:6" ht="13.5" customHeight="1" x14ac:dyDescent="0.2">
      <c r="A54" s="168" t="s">
        <v>158</v>
      </c>
      <c r="B54" s="99" t="e">
        <f>'1. Rapport financier'!#REF!</f>
        <v>#REF!</v>
      </c>
      <c r="C54" s="99"/>
      <c r="D54" s="99"/>
      <c r="E54" s="99"/>
      <c r="F54" s="99"/>
    </row>
    <row r="55" spans="1:6" ht="13.5" customHeight="1" x14ac:dyDescent="0.2">
      <c r="A55" s="168" t="s">
        <v>159</v>
      </c>
      <c r="B55" s="99" t="e">
        <f>'1. Rapport financier'!#REF!</f>
        <v>#REF!</v>
      </c>
      <c r="C55" s="99"/>
      <c r="D55" s="99"/>
      <c r="E55" s="99"/>
      <c r="F55" s="99"/>
    </row>
    <row r="56" spans="1:6" ht="13.5" customHeight="1" x14ac:dyDescent="0.2">
      <c r="A56" s="168" t="s">
        <v>160</v>
      </c>
      <c r="B56" s="99" t="e">
        <f>'1. Rapport financier'!#REF!</f>
        <v>#REF!</v>
      </c>
      <c r="C56" s="99"/>
      <c r="D56" s="99"/>
      <c r="E56" s="99"/>
      <c r="F56" s="99"/>
    </row>
    <row r="57" spans="1:6" ht="13.5" customHeight="1" x14ac:dyDescent="0.2">
      <c r="A57" s="168" t="s">
        <v>161</v>
      </c>
      <c r="B57" s="99" t="e">
        <f>'1. Rapport financier'!#REF!</f>
        <v>#REF!</v>
      </c>
      <c r="C57" s="99"/>
      <c r="D57" s="99"/>
      <c r="E57" s="99"/>
      <c r="F57" s="99"/>
    </row>
    <row r="58" spans="1:6" ht="13.5" customHeight="1" x14ac:dyDescent="0.2">
      <c r="A58" s="168" t="s">
        <v>162</v>
      </c>
      <c r="B58" s="99" t="e">
        <f>'1. Rapport financier'!#REF!</f>
        <v>#REF!</v>
      </c>
      <c r="C58" s="99"/>
      <c r="D58" s="99"/>
      <c r="E58" s="99"/>
      <c r="F58" s="99"/>
    </row>
    <row r="59" spans="1:6" ht="13.5" customHeight="1" x14ac:dyDescent="0.2">
      <c r="A59" s="168" t="s">
        <v>163</v>
      </c>
      <c r="B59" s="99" t="e">
        <f>'1. Rapport financier'!#REF!</f>
        <v>#REF!</v>
      </c>
      <c r="C59" s="99"/>
      <c r="D59" s="99"/>
      <c r="E59" s="99"/>
      <c r="F59" s="99"/>
    </row>
    <row r="60" spans="1:6" ht="13.5" customHeight="1" x14ac:dyDescent="0.2">
      <c r="A60" s="168" t="s">
        <v>164</v>
      </c>
      <c r="B60" s="99" t="e">
        <f>'1. Rapport financier'!#REF!</f>
        <v>#REF!</v>
      </c>
      <c r="C60" s="99"/>
      <c r="D60" s="99"/>
      <c r="E60" s="99"/>
      <c r="F60" s="99"/>
    </row>
    <row r="61" spans="1:6" ht="13.5" customHeight="1" x14ac:dyDescent="0.2">
      <c r="A61" s="168" t="s">
        <v>165</v>
      </c>
      <c r="B61" s="99" t="e">
        <f>'1. Rapport financier'!#REF!</f>
        <v>#REF!</v>
      </c>
      <c r="C61" s="99"/>
      <c r="D61" s="99"/>
      <c r="E61" s="99"/>
      <c r="F61" s="99"/>
    </row>
    <row r="62" spans="1:6" ht="13.5" customHeight="1" x14ac:dyDescent="0.2">
      <c r="A62" s="168" t="s">
        <v>166</v>
      </c>
      <c r="B62" s="99" t="e">
        <f>'1. Rapport financier'!#REF!</f>
        <v>#REF!</v>
      </c>
      <c r="C62" s="99"/>
      <c r="D62" s="99"/>
      <c r="E62" s="99"/>
      <c r="F62" s="99"/>
    </row>
    <row r="63" spans="1:6" ht="13.5" customHeight="1" x14ac:dyDescent="0.2">
      <c r="A63" s="168" t="s">
        <v>167</v>
      </c>
      <c r="B63" s="99" t="e">
        <f>'1. Rapport financier'!#REF!</f>
        <v>#REF!</v>
      </c>
      <c r="C63" s="99"/>
      <c r="D63" s="99"/>
      <c r="E63" s="99"/>
      <c r="F63" s="99"/>
    </row>
    <row r="64" spans="1:6" ht="13.5" customHeight="1" x14ac:dyDescent="0.2">
      <c r="A64" s="168" t="s">
        <v>168</v>
      </c>
      <c r="B64" s="99" t="e">
        <f>'1. Rapport financier'!#REF!</f>
        <v>#REF!</v>
      </c>
      <c r="C64" s="99"/>
      <c r="D64" s="99"/>
      <c r="E64" s="99"/>
      <c r="F64" s="99"/>
    </row>
    <row r="65" spans="1:6" ht="13.5" customHeight="1" x14ac:dyDescent="0.2">
      <c r="A65" s="168" t="s">
        <v>169</v>
      </c>
      <c r="B65" s="99" t="e">
        <f>'1. Rapport financier'!#REF!</f>
        <v>#REF!</v>
      </c>
      <c r="C65" s="99"/>
      <c r="D65" s="99"/>
      <c r="E65" s="99"/>
      <c r="F65" s="99"/>
    </row>
    <row r="66" spans="1:6" ht="13.5" customHeight="1" x14ac:dyDescent="0.2">
      <c r="A66" s="184" t="s">
        <v>170</v>
      </c>
      <c r="B66" s="99" t="e">
        <f>'1. Rapport financier'!#REF!</f>
        <v>#REF!</v>
      </c>
      <c r="C66" s="99"/>
      <c r="D66" s="99"/>
      <c r="E66" s="99"/>
      <c r="F66" s="99"/>
    </row>
    <row r="67" spans="1:6" ht="13.5" customHeight="1" x14ac:dyDescent="0.2">
      <c r="A67" s="184" t="s">
        <v>173</v>
      </c>
      <c r="B67" s="99" t="e">
        <f>'1. Rapport financier'!#REF!</f>
        <v>#REF!</v>
      </c>
      <c r="C67" s="99"/>
      <c r="D67" s="99"/>
      <c r="E67" s="99"/>
      <c r="F67" s="99"/>
    </row>
    <row r="68" spans="1:6" ht="13.5" customHeight="1" x14ac:dyDescent="0.2">
      <c r="A68" s="184" t="s">
        <v>175</v>
      </c>
      <c r="B68" s="99" t="e">
        <f>'1. Rapport financier'!#REF!</f>
        <v>#REF!</v>
      </c>
      <c r="C68" s="99"/>
      <c r="D68" s="99"/>
      <c r="E68" s="99"/>
      <c r="F68" s="99"/>
    </row>
    <row r="69" spans="1:6" ht="13.5" customHeight="1" x14ac:dyDescent="0.2">
      <c r="A69" s="184" t="s">
        <v>178</v>
      </c>
      <c r="B69" s="99" t="e">
        <f>'1. Rapport financier'!#REF!</f>
        <v>#REF!</v>
      </c>
      <c r="C69" s="99"/>
      <c r="D69" s="99"/>
      <c r="E69" s="99"/>
      <c r="F69" s="99"/>
    </row>
    <row r="70" spans="1:6" ht="13.5" customHeight="1" x14ac:dyDescent="0.2">
      <c r="A70" s="6"/>
      <c r="B70" s="99"/>
      <c r="C70" s="99"/>
      <c r="D70" s="99"/>
      <c r="E70" s="99"/>
      <c r="F70" s="99"/>
    </row>
    <row r="71" spans="1:6" x14ac:dyDescent="0.2">
      <c r="A71" s="6" t="s">
        <v>180</v>
      </c>
      <c r="B71" s="99"/>
      <c r="C71" s="99"/>
      <c r="D71" s="99"/>
      <c r="E71" s="99"/>
      <c r="F71" s="99">
        <f>SUBTOTAL(9,B71:E71)</f>
        <v>0</v>
      </c>
    </row>
    <row r="72" spans="1:6" ht="13.5" customHeight="1" x14ac:dyDescent="0.2">
      <c r="A72" s="146" t="s">
        <v>383</v>
      </c>
      <c r="B72" s="147" t="e">
        <f>SUBTOTAL(9,B9:B71)</f>
        <v>#REF!</v>
      </c>
      <c r="C72" s="147">
        <f>SUBTOTAL(9,C9:C71)</f>
        <v>0</v>
      </c>
      <c r="D72" s="147">
        <f>SUBTOTAL(9,D9:D71)</f>
        <v>0</v>
      </c>
      <c r="E72" s="147">
        <f>SUBTOTAL(9,E9:E71)</f>
        <v>0</v>
      </c>
      <c r="F72" s="147">
        <f>SUBTOTAL(9,F9:F71)</f>
        <v>0</v>
      </c>
    </row>
    <row r="75" spans="1:6" ht="28.5" x14ac:dyDescent="0.2">
      <c r="A75" s="71" t="s">
        <v>384</v>
      </c>
      <c r="B75" s="150" t="s">
        <v>374</v>
      </c>
      <c r="C75" s="150" t="s">
        <v>375</v>
      </c>
      <c r="D75" s="150" t="s">
        <v>376</v>
      </c>
      <c r="E75" s="150" t="s">
        <v>377</v>
      </c>
      <c r="F75" s="151" t="s">
        <v>378</v>
      </c>
    </row>
    <row r="76" spans="1:6" x14ac:dyDescent="0.2">
      <c r="A76" s="6" t="s">
        <v>183</v>
      </c>
      <c r="B76" s="99"/>
      <c r="C76" s="99"/>
      <c r="D76" s="99"/>
      <c r="E76" s="99"/>
      <c r="F76" s="99">
        <f>SUBTOTAL(9,B76:E76)</f>
        <v>0</v>
      </c>
    </row>
    <row r="77" spans="1:6" x14ac:dyDescent="0.2">
      <c r="A77" s="6" t="s">
        <v>184</v>
      </c>
      <c r="B77" s="99"/>
      <c r="C77" s="99"/>
      <c r="D77" s="99"/>
      <c r="E77" s="99"/>
      <c r="F77" s="99">
        <f>SUBTOTAL(9,B77:E77)</f>
        <v>0</v>
      </c>
    </row>
    <row r="78" spans="1:6" x14ac:dyDescent="0.2">
      <c r="A78" s="6" t="s">
        <v>185</v>
      </c>
      <c r="B78" s="99"/>
      <c r="C78" s="99"/>
      <c r="D78" s="99"/>
      <c r="E78" s="99"/>
      <c r="F78" s="99">
        <f>SUBTOTAL(9,B78:E78)</f>
        <v>0</v>
      </c>
    </row>
    <row r="79" spans="1:6" x14ac:dyDescent="0.2">
      <c r="A79" s="6" t="s">
        <v>186</v>
      </c>
      <c r="B79" s="99"/>
      <c r="C79" s="99"/>
      <c r="D79" s="99"/>
      <c r="E79" s="99"/>
      <c r="F79" s="99">
        <f>SUBTOTAL(9,B79:E79)</f>
        <v>0</v>
      </c>
    </row>
    <row r="80" spans="1:6" x14ac:dyDescent="0.2">
      <c r="A80" s="6" t="s">
        <v>187</v>
      </c>
      <c r="B80" s="99"/>
      <c r="C80" s="99"/>
      <c r="D80" s="99"/>
      <c r="E80" s="99"/>
      <c r="F80" s="99">
        <f>SUBTOTAL(9,B80:E80)</f>
        <v>0</v>
      </c>
    </row>
    <row r="81" spans="1:6" x14ac:dyDescent="0.2">
      <c r="A81" s="146" t="s">
        <v>188</v>
      </c>
      <c r="B81" s="147">
        <f>SUBTOTAL(9,B76:B78)</f>
        <v>0</v>
      </c>
      <c r="C81" s="147">
        <f>SUBTOTAL(9,C76:C78)</f>
        <v>0</v>
      </c>
      <c r="D81" s="147">
        <f>SUBTOTAL(9,D76:D78)</f>
        <v>0</v>
      </c>
      <c r="E81" s="147">
        <f>SUBTOTAL(9,E76:E78)</f>
        <v>0</v>
      </c>
      <c r="F81" s="147">
        <f>SUBTOTAL(9,F76:F78)</f>
        <v>0</v>
      </c>
    </row>
    <row r="84" spans="1:6" ht="28.5" x14ac:dyDescent="0.2">
      <c r="A84" s="10" t="s">
        <v>385</v>
      </c>
      <c r="B84" s="150" t="s">
        <v>374</v>
      </c>
      <c r="C84" s="150" t="s">
        <v>375</v>
      </c>
      <c r="D84" s="150" t="s">
        <v>376</v>
      </c>
      <c r="E84" s="150" t="s">
        <v>377</v>
      </c>
      <c r="F84" s="151" t="s">
        <v>378</v>
      </c>
    </row>
    <row r="85" spans="1:6" x14ac:dyDescent="0.2">
      <c r="A85" s="6" t="s">
        <v>190</v>
      </c>
      <c r="B85" s="99"/>
      <c r="C85" s="99"/>
      <c r="D85" s="99"/>
      <c r="E85" s="99"/>
      <c r="F85" s="99">
        <f t="shared" ref="F85:F90" si="0">SUBTOTAL(9,B85:E85)</f>
        <v>0</v>
      </c>
    </row>
    <row r="86" spans="1:6" x14ac:dyDescent="0.2">
      <c r="A86" s="6" t="s">
        <v>386</v>
      </c>
      <c r="B86" s="99"/>
      <c r="C86" s="99"/>
      <c r="D86" s="99"/>
      <c r="E86" s="99"/>
      <c r="F86" s="99">
        <f t="shared" si="0"/>
        <v>0</v>
      </c>
    </row>
    <row r="87" spans="1:6" x14ac:dyDescent="0.2">
      <c r="A87" s="6" t="s">
        <v>192</v>
      </c>
      <c r="B87" s="99"/>
      <c r="C87" s="99"/>
      <c r="D87" s="99"/>
      <c r="E87" s="99"/>
      <c r="F87" s="99">
        <f t="shared" si="0"/>
        <v>0</v>
      </c>
    </row>
    <row r="88" spans="1:6" x14ac:dyDescent="0.2">
      <c r="A88" s="6" t="s">
        <v>193</v>
      </c>
      <c r="B88" s="99"/>
      <c r="C88" s="99"/>
      <c r="D88" s="99"/>
      <c r="E88" s="99"/>
      <c r="F88" s="99">
        <f t="shared" si="0"/>
        <v>0</v>
      </c>
    </row>
    <row r="89" spans="1:6" x14ac:dyDescent="0.2">
      <c r="A89" s="6" t="s">
        <v>194</v>
      </c>
      <c r="B89" s="99"/>
      <c r="C89" s="99"/>
      <c r="D89" s="99"/>
      <c r="E89" s="99"/>
      <c r="F89" s="99">
        <f t="shared" si="0"/>
        <v>0</v>
      </c>
    </row>
    <row r="90" spans="1:6" x14ac:dyDescent="0.2">
      <c r="A90" s="73" t="s">
        <v>195</v>
      </c>
      <c r="B90" s="99"/>
      <c r="C90" s="99"/>
      <c r="D90" s="99"/>
      <c r="E90" s="99"/>
      <c r="F90" s="99">
        <f t="shared" si="0"/>
        <v>0</v>
      </c>
    </row>
    <row r="91" spans="1:6" x14ac:dyDescent="0.2">
      <c r="A91" s="146" t="s">
        <v>196</v>
      </c>
      <c r="B91" s="147">
        <f>SUBTOTAL(9,B85:B90)</f>
        <v>0</v>
      </c>
      <c r="C91" s="147">
        <f>SUBTOTAL(9,C85:C90)</f>
        <v>0</v>
      </c>
      <c r="D91" s="147">
        <f>SUBTOTAL(9,D85:D90)</f>
        <v>0</v>
      </c>
      <c r="E91" s="147">
        <f>SUBTOTAL(9,E85:E90)</f>
        <v>0</v>
      </c>
      <c r="F91" s="147">
        <f>SUBTOTAL(9,F85:F90)</f>
        <v>0</v>
      </c>
    </row>
    <row r="94" spans="1:6" ht="28.5" x14ac:dyDescent="0.2">
      <c r="A94" s="10" t="s">
        <v>387</v>
      </c>
      <c r="B94" s="150" t="s">
        <v>374</v>
      </c>
      <c r="C94" s="150" t="s">
        <v>375</v>
      </c>
      <c r="D94" s="150" t="s">
        <v>376</v>
      </c>
      <c r="E94" s="150" t="s">
        <v>377</v>
      </c>
      <c r="F94" s="151" t="s">
        <v>378</v>
      </c>
    </row>
    <row r="95" spans="1:6" x14ac:dyDescent="0.2">
      <c r="A95" s="114" t="s">
        <v>365</v>
      </c>
      <c r="B95" s="72"/>
      <c r="C95" s="72"/>
      <c r="D95" s="72"/>
      <c r="E95" s="72"/>
      <c r="F95" s="72"/>
    </row>
    <row r="96" spans="1:6" x14ac:dyDescent="0.2">
      <c r="A96" s="169" t="s">
        <v>199</v>
      </c>
      <c r="B96" s="72"/>
      <c r="C96" s="72"/>
      <c r="D96" s="72"/>
      <c r="E96" s="72"/>
      <c r="F96" s="72"/>
    </row>
    <row r="97" spans="1:6" x14ac:dyDescent="0.2">
      <c r="A97" s="150" t="s">
        <v>200</v>
      </c>
      <c r="B97" s="72">
        <v>6732</v>
      </c>
      <c r="C97" s="72">
        <v>6732</v>
      </c>
      <c r="D97" s="72"/>
      <c r="E97" s="72"/>
      <c r="F97" s="72"/>
    </row>
    <row r="98" spans="1:6" x14ac:dyDescent="0.2">
      <c r="A98" s="150" t="s">
        <v>203</v>
      </c>
      <c r="B98" s="72">
        <v>1504</v>
      </c>
      <c r="C98" s="72"/>
      <c r="D98" s="72"/>
      <c r="E98" s="72"/>
      <c r="F98" s="72"/>
    </row>
    <row r="99" spans="1:6" x14ac:dyDescent="0.2">
      <c r="A99" s="150" t="s">
        <v>388</v>
      </c>
      <c r="B99" s="72">
        <v>99</v>
      </c>
      <c r="C99" s="72"/>
      <c r="D99" s="72"/>
      <c r="E99" s="72"/>
      <c r="F99" s="72"/>
    </row>
    <row r="100" spans="1:6" x14ac:dyDescent="0.2">
      <c r="A100" s="169" t="s">
        <v>208</v>
      </c>
      <c r="B100" s="72"/>
      <c r="C100" s="72"/>
      <c r="D100" s="72"/>
      <c r="E100" s="72"/>
      <c r="F100" s="72"/>
    </row>
    <row r="101" spans="1:6" ht="25.5" x14ac:dyDescent="0.2">
      <c r="A101" s="150" t="s">
        <v>389</v>
      </c>
      <c r="B101" s="72"/>
      <c r="C101" s="72" t="e">
        <f>'1. Rapport financier'!#REF!</f>
        <v>#REF!</v>
      </c>
      <c r="D101" s="72"/>
      <c r="E101" s="72"/>
      <c r="F101" s="72"/>
    </row>
    <row r="102" spans="1:6" x14ac:dyDescent="0.2">
      <c r="A102" s="150" t="s">
        <v>390</v>
      </c>
      <c r="B102" s="72"/>
      <c r="C102" s="72" t="e">
        <f>'1. Rapport financier'!#REF!</f>
        <v>#REF!</v>
      </c>
      <c r="D102" s="72"/>
      <c r="E102" s="72"/>
      <c r="F102" s="72"/>
    </row>
    <row r="103" spans="1:6" x14ac:dyDescent="0.2">
      <c r="A103" s="150" t="s">
        <v>391</v>
      </c>
      <c r="B103" s="72"/>
      <c r="C103" s="72" t="e">
        <f>'1. Rapport financier'!#REF!</f>
        <v>#REF!</v>
      </c>
      <c r="D103" s="72"/>
      <c r="E103" s="72"/>
      <c r="F103" s="72"/>
    </row>
    <row r="104" spans="1:6" x14ac:dyDescent="0.2">
      <c r="A104" s="150" t="s">
        <v>392</v>
      </c>
      <c r="B104" s="72"/>
      <c r="C104" s="72" t="e">
        <f>'1. Rapport financier'!#REF!</f>
        <v>#REF!</v>
      </c>
      <c r="D104" s="72"/>
      <c r="E104" s="72"/>
      <c r="F104" s="72"/>
    </row>
    <row r="105" spans="1:6" x14ac:dyDescent="0.2">
      <c r="A105" s="150" t="s">
        <v>393</v>
      </c>
      <c r="B105" s="72"/>
      <c r="C105" s="72" t="e">
        <f>'1. Rapport financier'!#REF!</f>
        <v>#REF!</v>
      </c>
      <c r="D105" s="72"/>
      <c r="E105" s="72"/>
      <c r="F105" s="72"/>
    </row>
    <row r="106" spans="1:6" x14ac:dyDescent="0.2">
      <c r="A106" s="150" t="s">
        <v>394</v>
      </c>
      <c r="B106" s="72"/>
      <c r="C106" s="72" t="e">
        <f>'1. Rapport financier'!#REF!</f>
        <v>#REF!</v>
      </c>
      <c r="D106" s="72"/>
      <c r="E106" s="72"/>
      <c r="F106" s="72"/>
    </row>
    <row r="107" spans="1:6" x14ac:dyDescent="0.2">
      <c r="A107" s="190"/>
      <c r="B107" s="72"/>
      <c r="C107" s="72"/>
      <c r="D107" s="72"/>
      <c r="E107" s="72"/>
      <c r="F107" s="72"/>
    </row>
    <row r="108" spans="1:6" x14ac:dyDescent="0.2">
      <c r="A108" s="190"/>
      <c r="B108" s="72"/>
      <c r="C108" s="72"/>
      <c r="D108" s="72"/>
      <c r="E108" s="72"/>
      <c r="F108" s="72"/>
    </row>
    <row r="109" spans="1:6" x14ac:dyDescent="0.2">
      <c r="A109" s="190"/>
      <c r="B109" s="72"/>
      <c r="C109" s="72"/>
      <c r="D109" s="72"/>
      <c r="E109" s="72"/>
      <c r="F109" s="72"/>
    </row>
    <row r="110" spans="1:6" x14ac:dyDescent="0.2">
      <c r="A110" s="190"/>
      <c r="B110" s="72"/>
      <c r="C110" s="72"/>
      <c r="D110" s="72"/>
      <c r="E110" s="72"/>
      <c r="F110" s="72"/>
    </row>
    <row r="111" spans="1:6" x14ac:dyDescent="0.2">
      <c r="A111" s="190"/>
      <c r="B111" s="72"/>
      <c r="C111" s="72"/>
      <c r="D111" s="72"/>
      <c r="E111" s="72"/>
      <c r="F111" s="72"/>
    </row>
    <row r="112" spans="1:6" x14ac:dyDescent="0.2">
      <c r="A112" s="190"/>
      <c r="B112" s="72"/>
      <c r="C112" s="72"/>
      <c r="D112" s="72"/>
      <c r="E112" s="72"/>
      <c r="F112" s="72"/>
    </row>
    <row r="113" spans="1:7" x14ac:dyDescent="0.2">
      <c r="A113" s="146"/>
      <c r="B113" s="147">
        <f>SUM(B95:B112)</f>
        <v>8335</v>
      </c>
      <c r="C113" s="147" t="e">
        <f>SUM(C95:C112)</f>
        <v>#REF!</v>
      </c>
      <c r="D113" s="147">
        <f>SUM(D95:D112)</f>
        <v>0</v>
      </c>
      <c r="E113" s="147">
        <f>SUM(E95:E112)</f>
        <v>0</v>
      </c>
      <c r="F113" s="147">
        <f>SUM(F95:F112)</f>
        <v>0</v>
      </c>
    </row>
    <row r="114" spans="1:7" x14ac:dyDescent="0.2">
      <c r="A114" s="112"/>
      <c r="B114" s="113"/>
      <c r="C114" s="113"/>
      <c r="D114" s="113"/>
      <c r="E114" s="113"/>
      <c r="F114" s="113"/>
    </row>
    <row r="116" spans="1:7" ht="28.5" x14ac:dyDescent="0.2">
      <c r="A116" s="10" t="s">
        <v>395</v>
      </c>
      <c r="B116" s="150" t="s">
        <v>374</v>
      </c>
      <c r="C116" s="150" t="s">
        <v>375</v>
      </c>
      <c r="D116" s="150" t="s">
        <v>376</v>
      </c>
      <c r="E116" s="150" t="s">
        <v>377</v>
      </c>
      <c r="F116" s="151" t="s">
        <v>378</v>
      </c>
    </row>
    <row r="117" spans="1:7" x14ac:dyDescent="0.2">
      <c r="A117" s="148" t="s">
        <v>396</v>
      </c>
      <c r="B117" s="192" t="e">
        <f>SUM(B5,B72,B81,B91,B113)</f>
        <v>#REF!</v>
      </c>
      <c r="C117" s="192" t="e">
        <f>SUM(C5,C72,C81,C91,C113)</f>
        <v>#REF!</v>
      </c>
      <c r="D117" s="149">
        <f>SUM(D5,D72,D81,D91,D113)</f>
        <v>0</v>
      </c>
      <c r="E117" s="149">
        <f>SUM(E5,E72,E81,E91,E113)</f>
        <v>0</v>
      </c>
      <c r="F117" s="192" t="e">
        <f>SUBTOTAL(9,B117:E117)</f>
        <v>#REF!</v>
      </c>
    </row>
    <row r="118" spans="1:7" x14ac:dyDescent="0.2">
      <c r="A118" s="109"/>
      <c r="B118" s="110"/>
      <c r="C118" s="110"/>
      <c r="D118" s="110"/>
      <c r="E118" s="110"/>
      <c r="F118" s="110"/>
      <c r="G118" s="111"/>
    </row>
    <row r="119" spans="1:7" x14ac:dyDescent="0.2">
      <c r="A119" s="146" t="s">
        <v>397</v>
      </c>
      <c r="B119" s="193" t="e">
        <f>B117*7%</f>
        <v>#REF!</v>
      </c>
      <c r="C119" s="193" t="e">
        <f>C117*7%</f>
        <v>#REF!</v>
      </c>
      <c r="D119" s="193">
        <f>D117*7%</f>
        <v>0</v>
      </c>
      <c r="E119" s="193">
        <f>E117*7%</f>
        <v>0</v>
      </c>
      <c r="F119" s="193" t="e">
        <f>SUBTOTAL(9,B119:E119)</f>
        <v>#REF!</v>
      </c>
    </row>
    <row r="120" spans="1:7" x14ac:dyDescent="0.2">
      <c r="B120" s="191"/>
      <c r="C120" s="191"/>
      <c r="D120" s="191"/>
      <c r="E120" s="191"/>
      <c r="F120" s="191"/>
    </row>
    <row r="121" spans="1:7" x14ac:dyDescent="0.2">
      <c r="A121" s="146" t="s">
        <v>398</v>
      </c>
      <c r="B121" s="193" t="e">
        <f>B117+B119</f>
        <v>#REF!</v>
      </c>
      <c r="C121" s="193" t="e">
        <f>C117+C119</f>
        <v>#REF!</v>
      </c>
      <c r="D121" s="193">
        <f>D117+D119</f>
        <v>0</v>
      </c>
      <c r="E121" s="193">
        <f>E117+E119</f>
        <v>0</v>
      </c>
      <c r="F121" s="193" t="e">
        <f>F117+F119</f>
        <v>#REF!</v>
      </c>
    </row>
    <row r="123" spans="1:7" ht="17.25" customHeight="1" x14ac:dyDescent="0.2">
      <c r="A123" s="376" t="s">
        <v>399</v>
      </c>
      <c r="B123" s="376"/>
      <c r="C123" s="376"/>
      <c r="D123" s="376"/>
      <c r="E123" s="376"/>
      <c r="F123" s="376"/>
    </row>
    <row r="124" spans="1:7" ht="12.75" customHeight="1" x14ac:dyDescent="0.2">
      <c r="A124" s="362" t="s">
        <v>295</v>
      </c>
      <c r="B124" s="362"/>
      <c r="C124" s="362"/>
      <c r="D124" s="362"/>
      <c r="E124" s="362"/>
      <c r="F124" s="362"/>
    </row>
    <row r="125" spans="1:7" ht="13.5" thickBot="1" x14ac:dyDescent="0.25">
      <c r="A125" s="375" t="s">
        <v>400</v>
      </c>
      <c r="B125" s="375"/>
      <c r="C125" s="375"/>
      <c r="D125" s="375"/>
      <c r="E125" s="375"/>
      <c r="F125" s="375"/>
    </row>
  </sheetData>
  <mergeCells count="4">
    <mergeCell ref="A125:F125"/>
    <mergeCell ref="A123:F123"/>
    <mergeCell ref="A124:F124"/>
    <mergeCell ref="C1:F1"/>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0"/>
  <sheetViews>
    <sheetView view="pageLayout" zoomScaleNormal="100" workbookViewId="0">
      <selection activeCell="B12" sqref="B12"/>
    </sheetView>
  </sheetViews>
  <sheetFormatPr baseColWidth="10" defaultColWidth="9.140625" defaultRowHeight="15" x14ac:dyDescent="0.25"/>
  <cols>
    <col min="1" max="1" width="25.42578125" style="12" customWidth="1"/>
    <col min="2" max="2" width="47.5703125" style="12" customWidth="1"/>
    <col min="3" max="3" width="12" style="12" customWidth="1"/>
    <col min="4" max="4" width="12.42578125" style="12" customWidth="1"/>
    <col min="5" max="16384" width="9.140625" style="12"/>
  </cols>
  <sheetData>
    <row r="1" spans="1:5" ht="18.75" x14ac:dyDescent="0.25">
      <c r="A1" s="15" t="s">
        <v>298</v>
      </c>
      <c r="B1" s="16"/>
      <c r="C1" s="16"/>
      <c r="D1" s="16"/>
      <c r="E1" s="11"/>
    </row>
    <row r="2" spans="1:5" ht="15.75" thickBot="1" x14ac:dyDescent="0.3">
      <c r="A2" s="17"/>
      <c r="B2" s="16"/>
      <c r="C2" s="16"/>
      <c r="D2" s="16"/>
      <c r="E2" s="11"/>
    </row>
    <row r="3" spans="1:5" x14ac:dyDescent="0.25">
      <c r="A3" s="18"/>
      <c r="B3" s="19"/>
      <c r="C3" s="20" t="s">
        <v>299</v>
      </c>
      <c r="D3" s="21" t="s">
        <v>300</v>
      </c>
      <c r="E3" s="11"/>
    </row>
    <row r="4" spans="1:5" ht="45.75" customHeight="1" thickBot="1" x14ac:dyDescent="0.3">
      <c r="A4" s="22"/>
      <c r="B4" s="23"/>
      <c r="C4" s="24" t="s">
        <v>301</v>
      </c>
      <c r="D4" s="25" t="s">
        <v>302</v>
      </c>
      <c r="E4" s="11"/>
    </row>
    <row r="5" spans="1:5" ht="15.75" thickBot="1" x14ac:dyDescent="0.3">
      <c r="A5" s="57" t="s">
        <v>303</v>
      </c>
      <c r="B5" s="56"/>
      <c r="C5" s="28"/>
      <c r="D5" s="29"/>
      <c r="E5" s="14"/>
    </row>
    <row r="6" spans="1:5" x14ac:dyDescent="0.25">
      <c r="A6" s="30"/>
      <c r="B6" s="23"/>
      <c r="C6" s="28"/>
      <c r="D6" s="29"/>
      <c r="E6" s="11"/>
    </row>
    <row r="7" spans="1:5" x14ac:dyDescent="0.25">
      <c r="A7" s="31" t="s">
        <v>304</v>
      </c>
      <c r="B7" s="23"/>
      <c r="C7" s="32"/>
      <c r="D7" s="29"/>
      <c r="E7" s="11"/>
    </row>
    <row r="8" spans="1:5" x14ac:dyDescent="0.25">
      <c r="A8" s="30"/>
      <c r="B8" s="23"/>
      <c r="C8" s="28"/>
      <c r="D8" s="29"/>
      <c r="E8" s="11"/>
    </row>
    <row r="9" spans="1:5" x14ac:dyDescent="0.25">
      <c r="A9" s="30" t="s">
        <v>305</v>
      </c>
      <c r="B9" s="33"/>
      <c r="C9" s="28"/>
      <c r="D9" s="29"/>
      <c r="E9" s="13"/>
    </row>
    <row r="10" spans="1:5" ht="15.75" x14ac:dyDescent="0.25">
      <c r="A10" s="34" t="s">
        <v>306</v>
      </c>
      <c r="B10" s="58" t="s">
        <v>307</v>
      </c>
      <c r="C10" s="28"/>
      <c r="D10" s="29"/>
      <c r="E10" s="13"/>
    </row>
    <row r="11" spans="1:5" x14ac:dyDescent="0.25">
      <c r="A11" s="35"/>
      <c r="B11" s="36"/>
      <c r="C11" s="32"/>
      <c r="D11" s="29"/>
      <c r="E11" s="13"/>
    </row>
    <row r="12" spans="1:5" x14ac:dyDescent="0.25">
      <c r="A12" s="37"/>
      <c r="B12" s="36"/>
      <c r="C12" s="32"/>
      <c r="D12" s="29"/>
      <c r="E12" s="13"/>
    </row>
    <row r="13" spans="1:5" x14ac:dyDescent="0.25">
      <c r="A13" s="30"/>
      <c r="B13" s="23"/>
      <c r="C13" s="28"/>
      <c r="D13" s="29"/>
      <c r="E13" s="13"/>
    </row>
    <row r="14" spans="1:5" x14ac:dyDescent="0.25">
      <c r="A14" s="30"/>
      <c r="B14" s="23"/>
      <c r="C14" s="28"/>
      <c r="D14" s="29"/>
      <c r="E14" s="13"/>
    </row>
    <row r="15" spans="1:5" x14ac:dyDescent="0.25">
      <c r="A15" s="30" t="s">
        <v>308</v>
      </c>
      <c r="B15" s="23"/>
      <c r="C15" s="32"/>
      <c r="D15" s="29"/>
      <c r="E15" s="13"/>
    </row>
    <row r="16" spans="1:5" x14ac:dyDescent="0.25">
      <c r="A16" s="30"/>
      <c r="B16" s="23"/>
      <c r="C16" s="28"/>
      <c r="D16" s="29"/>
      <c r="E16" s="14"/>
    </row>
    <row r="17" spans="1:5" x14ac:dyDescent="0.25">
      <c r="A17" s="38" t="s">
        <v>309</v>
      </c>
      <c r="B17" s="39"/>
      <c r="C17" s="28"/>
      <c r="D17" s="29"/>
      <c r="E17" s="13"/>
    </row>
    <row r="18" spans="1:5" ht="15.75" x14ac:dyDescent="0.25">
      <c r="A18" s="40" t="s">
        <v>310</v>
      </c>
      <c r="B18" s="41"/>
      <c r="C18" s="32"/>
      <c r="D18" s="29"/>
      <c r="E18" s="13"/>
    </row>
    <row r="19" spans="1:5" ht="15.75" thickBot="1" x14ac:dyDescent="0.3">
      <c r="A19" s="30"/>
      <c r="B19" s="23"/>
      <c r="C19" s="28"/>
      <c r="D19" s="29"/>
      <c r="E19" s="13"/>
    </row>
    <row r="20" spans="1:5" ht="15.75" thickBot="1" x14ac:dyDescent="0.3">
      <c r="A20" s="30" t="s">
        <v>311</v>
      </c>
      <c r="B20" s="23"/>
      <c r="C20" s="42"/>
      <c r="D20" s="29"/>
      <c r="E20" s="13"/>
    </row>
    <row r="21" spans="1:5" ht="15.75" thickBot="1" x14ac:dyDescent="0.3">
      <c r="A21" s="30"/>
      <c r="B21" s="23"/>
      <c r="C21" s="28"/>
      <c r="D21" s="29"/>
      <c r="E21" s="13"/>
    </row>
    <row r="22" spans="1:5" ht="15.75" thickBot="1" x14ac:dyDescent="0.3">
      <c r="A22" s="26" t="s">
        <v>312</v>
      </c>
      <c r="B22" s="27"/>
      <c r="C22" s="28"/>
      <c r="D22" s="29"/>
      <c r="E22" s="13"/>
    </row>
    <row r="23" spans="1:5" ht="15.75" thickBot="1" x14ac:dyDescent="0.3">
      <c r="A23" s="30"/>
      <c r="B23" s="23"/>
      <c r="C23" s="28"/>
      <c r="D23" s="29"/>
      <c r="E23" s="11"/>
    </row>
    <row r="24" spans="1:5" ht="16.5" thickBot="1" x14ac:dyDescent="0.3">
      <c r="A24" s="30" t="s">
        <v>313</v>
      </c>
      <c r="B24" s="43"/>
      <c r="C24" s="42"/>
      <c r="D24" s="29"/>
      <c r="E24" s="14"/>
    </row>
    <row r="25" spans="1:5" ht="15.75" thickBot="1" x14ac:dyDescent="0.3">
      <c r="A25" s="55" t="s">
        <v>314</v>
      </c>
      <c r="B25" s="23"/>
      <c r="C25" s="28"/>
      <c r="D25" s="44"/>
      <c r="E25" s="13"/>
    </row>
    <row r="26" spans="1:5" ht="15.75" thickTop="1" x14ac:dyDescent="0.25">
      <c r="A26" s="31"/>
      <c r="B26" s="23"/>
      <c r="C26" s="28"/>
      <c r="D26" s="29"/>
      <c r="E26" s="13"/>
    </row>
    <row r="27" spans="1:5" s="64" customFormat="1" x14ac:dyDescent="0.25">
      <c r="A27" s="59" t="s">
        <v>309</v>
      </c>
      <c r="B27" s="60"/>
      <c r="C27" s="61"/>
      <c r="D27" s="62"/>
      <c r="E27" s="63"/>
    </row>
    <row r="28" spans="1:5" s="64" customFormat="1" ht="15.75" x14ac:dyDescent="0.25">
      <c r="A28" s="65" t="s">
        <v>315</v>
      </c>
      <c r="B28" s="66"/>
      <c r="C28" s="67"/>
      <c r="D28" s="62"/>
      <c r="E28" s="63"/>
    </row>
    <row r="29" spans="1:5" x14ac:dyDescent="0.25">
      <c r="A29" s="45"/>
      <c r="B29" s="46"/>
      <c r="C29" s="28"/>
      <c r="D29" s="29"/>
      <c r="E29" s="13"/>
    </row>
    <row r="30" spans="1:5" ht="16.5" thickBot="1" x14ac:dyDescent="0.3">
      <c r="A30" s="47" t="s">
        <v>316</v>
      </c>
      <c r="B30" s="46"/>
      <c r="C30" s="48"/>
      <c r="D30" s="29"/>
      <c r="E30" s="13"/>
    </row>
    <row r="31" spans="1:5" ht="16.5" thickTop="1" thickBot="1" x14ac:dyDescent="0.3">
      <c r="A31" s="54" t="s">
        <v>317</v>
      </c>
      <c r="B31" s="49"/>
      <c r="C31" s="28"/>
      <c r="D31" s="44"/>
      <c r="E31" s="13"/>
    </row>
    <row r="32" spans="1:5" ht="16.5" thickTop="1" thickBot="1" x14ac:dyDescent="0.3">
      <c r="A32" s="50"/>
      <c r="B32" s="51"/>
      <c r="C32" s="51"/>
      <c r="D32" s="52"/>
      <c r="E32" s="13"/>
    </row>
    <row r="33" spans="1:4" x14ac:dyDescent="0.25">
      <c r="A33" s="53"/>
      <c r="B33" s="53"/>
      <c r="C33" s="53"/>
      <c r="D33" s="53"/>
    </row>
    <row r="34" spans="1:4" ht="39.75" customHeight="1" x14ac:dyDescent="0.25">
      <c r="A34" s="380" t="s">
        <v>318</v>
      </c>
      <c r="B34" s="381"/>
      <c r="C34" s="381"/>
      <c r="D34" s="381"/>
    </row>
    <row r="35" spans="1:4" x14ac:dyDescent="0.25">
      <c r="A35" s="68" t="s">
        <v>319</v>
      </c>
      <c r="B35" s="68"/>
      <c r="C35" s="68"/>
      <c r="D35" s="68"/>
    </row>
    <row r="36" spans="1:4" x14ac:dyDescent="0.25">
      <c r="A36" s="68" t="s">
        <v>320</v>
      </c>
      <c r="B36" s="68"/>
      <c r="C36" s="68"/>
      <c r="D36" s="68"/>
    </row>
    <row r="37" spans="1:4" x14ac:dyDescent="0.25">
      <c r="A37" s="68" t="s">
        <v>321</v>
      </c>
      <c r="B37" s="68"/>
      <c r="C37" s="68"/>
      <c r="D37" s="68"/>
    </row>
    <row r="38" spans="1:4" x14ac:dyDescent="0.25">
      <c r="A38" s="69" t="s">
        <v>322</v>
      </c>
      <c r="B38" s="69"/>
      <c r="C38" s="69"/>
      <c r="D38" s="69"/>
    </row>
    <row r="39" spans="1:4" x14ac:dyDescent="0.25">
      <c r="A39" s="69" t="s">
        <v>323</v>
      </c>
      <c r="B39" s="69"/>
      <c r="C39" s="69"/>
      <c r="D39" s="69"/>
    </row>
    <row r="40" spans="1:4" ht="15.75" thickBot="1" x14ac:dyDescent="0.3">
      <c r="A40" s="69"/>
      <c r="B40" s="69"/>
      <c r="C40" s="69"/>
      <c r="D40" s="69"/>
    </row>
  </sheetData>
  <mergeCells count="1">
    <mergeCell ref="A34:D34"/>
  </mergeCells>
  <pageMargins left="0.5" right="0.42" top="0.75" bottom="0.75" header="0.3" footer="0.3"/>
  <pageSetup orientation="portrait" r:id="rId1"/>
  <headerFooter alignWithMargins="0">
    <oddFooter>&amp;L&amp;"Times New Roman,Regular"&amp;K01+000August 2018&amp;"Arial,Regular"
&amp;F</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Rapport financier</vt:lpstr>
      <vt:lpstr>2. Liste des transactions pério</vt:lpstr>
      <vt:lpstr>3. Liste des transactions pério</vt:lpstr>
      <vt:lpstr>2. Justification</vt:lpstr>
      <vt:lpstr>3. Instructions</vt:lpstr>
      <vt:lpstr>4. Cash-flow</vt:lpstr>
      <vt:lpstr>3.  Expected sources of funding</vt:lpstr>
      <vt:lpstr>'1. Rapport financier'!Impression_des_titres</vt:lpstr>
      <vt:lpstr>'2. Justification'!Impression_des_titres</vt:lpstr>
      <vt:lpstr>'1. Rapport financier'!Zone_d_impression</vt:lpstr>
      <vt:lpstr>'2. Justification'!Zone_d_impression</vt:lpstr>
      <vt:lpstr>'3.  Expected sources of funding'!Zone_d_impression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WIN10</cp:lastModifiedBy>
  <cp:lastPrinted>2018-11-26T15:54:34Z</cp:lastPrinted>
  <dcterms:created xsi:type="dcterms:W3CDTF">2000-04-10T10:46:44Z</dcterms:created>
  <dcterms:modified xsi:type="dcterms:W3CDTF">2020-09-16T08:36:32Z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